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5" yWindow="480" windowWidth="10635" windowHeight="4350" tabRatio="599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/>
  <calcPr fullCalcOnLoad="1"/>
</workbook>
</file>

<file path=xl/sharedStrings.xml><?xml version="1.0" encoding="utf-8"?>
<sst xmlns="http://schemas.openxmlformats.org/spreadsheetml/2006/main" count="254" uniqueCount="57">
  <si>
    <t>Вид продукции</t>
  </si>
  <si>
    <t>Овощи</t>
  </si>
  <si>
    <t>Плоды и ягоды</t>
  </si>
  <si>
    <t>Виноград</t>
  </si>
  <si>
    <t>Молоко</t>
  </si>
  <si>
    <t>Яйца</t>
  </si>
  <si>
    <t>тонн</t>
  </si>
  <si>
    <t>тыс. штук</t>
  </si>
  <si>
    <t>центнеров</t>
  </si>
  <si>
    <t>тыс. руб.</t>
  </si>
  <si>
    <t>оценка</t>
  </si>
  <si>
    <t>Картофель</t>
  </si>
  <si>
    <t>-"-</t>
  </si>
  <si>
    <t xml:space="preserve">                                  прогноз</t>
  </si>
  <si>
    <t>в том числе:</t>
  </si>
  <si>
    <t>Шерсть (физический вес)</t>
  </si>
  <si>
    <t>Прочая продукция сельского хозяйства</t>
  </si>
  <si>
    <t>Рыболовство:</t>
  </si>
  <si>
    <t>индекс производства</t>
  </si>
  <si>
    <t>в % к предыдущему году</t>
  </si>
  <si>
    <t>Рыбоводство:</t>
  </si>
  <si>
    <t>Улов рыбы в естественных водоемах и прудах</t>
  </si>
  <si>
    <t>Индекс производства продукции сельского хозяйства в хозяйствах всех категорий</t>
  </si>
  <si>
    <t>% к предыдущему году</t>
  </si>
  <si>
    <t>Индекс-дефлятор продукции сельского хозяйства в хозяйствах всех категорий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</si>
  <si>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</si>
  <si>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</si>
  <si>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</si>
  <si>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</si>
  <si>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</si>
  <si>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</si>
  <si>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 xml:space="preserve">Объем продукции сельского хозяйства в хозяйствах всех категорий </t>
  </si>
  <si>
    <t>тыс.руб. в ценах соответствующих лет</t>
  </si>
  <si>
    <t xml:space="preserve">           Район (город)</t>
  </si>
  <si>
    <t>Произведено (реализовано на убой) скота и птицы в живом весе</t>
  </si>
  <si>
    <t>х</t>
  </si>
  <si>
    <r>
      <t>Зерно</t>
    </r>
    <r>
      <rPr>
        <b/>
        <i/>
        <sz val="10"/>
        <rFont val="Tahoma"/>
        <family val="2"/>
      </rPr>
      <t xml:space="preserve"> </t>
    </r>
    <r>
      <rPr>
        <i/>
        <sz val="10"/>
        <rFont val="Tahoma"/>
        <family val="2"/>
      </rPr>
      <t>(в весе после доработки)</t>
    </r>
  </si>
  <si>
    <r>
      <t xml:space="preserve">Подсолнечник </t>
    </r>
    <r>
      <rPr>
        <i/>
        <sz val="10"/>
        <rFont val="Tahoma"/>
        <family val="2"/>
      </rPr>
      <t>(бункерный/первоначальный вес)</t>
    </r>
  </si>
  <si>
    <r>
      <t>Сахарная свекла /фабричная/</t>
    </r>
    <r>
      <rPr>
        <b/>
        <i/>
        <sz val="10"/>
        <rFont val="Tahoma"/>
        <family val="2"/>
      </rPr>
      <t xml:space="preserve">                 </t>
    </r>
    <r>
      <rPr>
        <i/>
        <sz val="10"/>
        <rFont val="Tahoma"/>
        <family val="2"/>
      </rPr>
      <t>(в весе после доработки)</t>
    </r>
  </si>
  <si>
    <r>
      <t xml:space="preserve">Лен                                                              </t>
    </r>
    <r>
      <rPr>
        <i/>
        <sz val="10"/>
        <rFont val="Tahoma"/>
        <family val="2"/>
      </rPr>
      <t>(первоначально-оприходованный вес)</t>
    </r>
  </si>
  <si>
    <t>отчет</t>
  </si>
  <si>
    <t>Темп к предыдущему году, %</t>
  </si>
  <si>
    <t>Единица измерения</t>
  </si>
  <si>
    <t>прогноз</t>
  </si>
  <si>
    <t>тыс.руб. в ценах                              соответствующих лет</t>
  </si>
  <si>
    <t>Сельское хозяйство</t>
  </si>
  <si>
    <t>Прогноз развития сельского хозяйства на 2020 - 2022 годы</t>
  </si>
  <si>
    <t>2019 в %                к 2018</t>
  </si>
  <si>
    <t>2022 в %               к 2014</t>
  </si>
  <si>
    <t>II.   Прогноз развития сельского хозяйства, рыболовства и рыбоводства на 2020 - 2022 годы</t>
  </si>
  <si>
    <t>объем отгруженных товаров собственного производства, выполненных работ и услуг</t>
  </si>
  <si>
    <t>Производство основных видов продукции</t>
  </si>
  <si>
    <t>Сельхозпредприятия (крупные, средние, малые, подсобные)</t>
  </si>
  <si>
    <t xml:space="preserve">Крестьянские (фермерские) хозяйства и индивидуальные предприниматели </t>
  </si>
  <si>
    <t xml:space="preserve">Личные подсобные хозяйства населения </t>
  </si>
  <si>
    <t>Все категории хозяйств</t>
  </si>
  <si>
    <t>Цимлянский район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</si>
</sst>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</numFmts>
  <fonts count="62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sz val="11"/>
      <name val="Arial Cyr"/>
      <family val="2"/>
    </font>
    <font>
      <sz val="8"/>
      <name val="Arial Cyr"/>
      <family val="0"/>
    </font>
    <font>
      <sz val="14"/>
      <color indexed="8"/>
      <name val="Times New Roman"/>
      <family val="1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Arial Cyr"/>
      <family val="0"/>
    </font>
    <font>
      <i/>
      <sz val="8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5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1" fillId="0" borderId="16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/>
    </xf>
    <xf numFmtId="0" fontId="22" fillId="0" borderId="0" xfId="0" applyFont="1" applyAlignment="1">
      <alignment horizontal="left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 quotePrefix="1">
      <alignment horizontal="center" vertical="center"/>
    </xf>
    <xf numFmtId="0" fontId="23" fillId="0" borderId="20" xfId="0" applyFont="1" applyBorder="1" applyAlignment="1" quotePrefix="1">
      <alignment horizontal="left" vertical="center"/>
    </xf>
    <xf numFmtId="0" fontId="10" fillId="0" borderId="20" xfId="0" applyFont="1" applyBorder="1" applyAlignment="1">
      <alignment horizontal="center" vertical="center"/>
    </xf>
    <xf numFmtId="0" fontId="23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vertical="center"/>
    </xf>
    <xf numFmtId="0" fontId="11" fillId="0" borderId="18" xfId="0" applyFont="1" applyBorder="1" applyAlignment="1">
      <alignment horizontal="left" vertical="center"/>
    </xf>
    <xf numFmtId="0" fontId="9" fillId="0" borderId="22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10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left" vertical="center"/>
    </xf>
    <xf numFmtId="0" fontId="10" fillId="0" borderId="18" xfId="0" applyFont="1" applyBorder="1" applyAlignment="1" quotePrefix="1">
      <alignment horizontal="center" vertical="center"/>
    </xf>
    <xf numFmtId="0" fontId="23" fillId="0" borderId="18" xfId="0" applyFont="1" applyBorder="1" applyAlignment="1" quotePrefix="1">
      <alignment horizontal="left" vertical="center"/>
    </xf>
    <xf numFmtId="0" fontId="20" fillId="0" borderId="22" xfId="0" applyFont="1" applyBorder="1" applyAlignment="1">
      <alignment horizontal="left" vertical="center"/>
    </xf>
    <xf numFmtId="182" fontId="8" fillId="0" borderId="23" xfId="0" applyNumberFormat="1" applyFont="1" applyBorder="1" applyAlignment="1">
      <alignment horizontal="center" vertical="center"/>
    </xf>
    <xf numFmtId="182" fontId="8" fillId="0" borderId="24" xfId="0" applyNumberFormat="1" applyFont="1" applyBorder="1" applyAlignment="1">
      <alignment horizontal="center" vertical="center"/>
    </xf>
    <xf numFmtId="182" fontId="8" fillId="0" borderId="25" xfId="0" applyNumberFormat="1" applyFont="1" applyBorder="1" applyAlignment="1">
      <alignment horizontal="center" vertical="center"/>
    </xf>
    <xf numFmtId="182" fontId="20" fillId="0" borderId="26" xfId="0" applyNumberFormat="1" applyFont="1" applyBorder="1" applyAlignment="1">
      <alignment horizontal="right" vertical="center"/>
    </xf>
    <xf numFmtId="182" fontId="20" fillId="0" borderId="27" xfId="0" applyNumberFormat="1" applyFont="1" applyBorder="1" applyAlignment="1">
      <alignment horizontal="right" vertical="center"/>
    </xf>
    <xf numFmtId="182" fontId="8" fillId="0" borderId="26" xfId="0" applyNumberFormat="1" applyFont="1" applyBorder="1" applyAlignment="1">
      <alignment horizontal="center" vertical="center"/>
    </xf>
    <xf numFmtId="182" fontId="8" fillId="0" borderId="27" xfId="0" applyNumberFormat="1" applyFont="1" applyBorder="1" applyAlignment="1">
      <alignment horizontal="center" vertical="center"/>
    </xf>
    <xf numFmtId="182" fontId="8" fillId="0" borderId="28" xfId="0" applyNumberFormat="1" applyFont="1" applyBorder="1" applyAlignment="1">
      <alignment horizontal="center" vertical="center"/>
    </xf>
    <xf numFmtId="182" fontId="20" fillId="0" borderId="29" xfId="0" applyNumberFormat="1" applyFont="1" applyBorder="1" applyAlignment="1">
      <alignment horizontal="right" vertical="center"/>
    </xf>
    <xf numFmtId="182" fontId="20" fillId="0" borderId="30" xfId="0" applyNumberFormat="1" applyFont="1" applyBorder="1" applyAlignment="1">
      <alignment horizontal="right" vertical="center"/>
    </xf>
    <xf numFmtId="182" fontId="8" fillId="0" borderId="31" xfId="0" applyNumberFormat="1" applyFont="1" applyBorder="1" applyAlignment="1">
      <alignment horizontal="center" vertical="center"/>
    </xf>
    <xf numFmtId="182" fontId="20" fillId="0" borderId="32" xfId="0" applyNumberFormat="1" applyFont="1" applyBorder="1" applyAlignment="1">
      <alignment horizontal="right" vertical="center"/>
    </xf>
    <xf numFmtId="182" fontId="8" fillId="0" borderId="32" xfId="0" applyNumberFormat="1" applyFont="1" applyBorder="1" applyAlignment="1">
      <alignment horizontal="center" vertical="center"/>
    </xf>
    <xf numFmtId="182" fontId="20" fillId="0" borderId="33" xfId="0" applyNumberFormat="1" applyFont="1" applyBorder="1" applyAlignment="1">
      <alignment horizontal="right" vertical="center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9" fillId="33" borderId="20" xfId="0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left" vertical="center" wrapText="1"/>
    </xf>
    <xf numFmtId="182" fontId="26" fillId="0" borderId="19" xfId="0" applyNumberFormat="1" applyFont="1" applyFill="1" applyBorder="1" applyAlignment="1">
      <alignment horizontal="center"/>
    </xf>
    <xf numFmtId="0" fontId="27" fillId="0" borderId="20" xfId="0" applyFont="1" applyBorder="1" applyAlignment="1">
      <alignment horizontal="left" vertical="center" wrapText="1"/>
    </xf>
    <xf numFmtId="0" fontId="27" fillId="0" borderId="20" xfId="0" applyFont="1" applyFill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27" fillId="33" borderId="20" xfId="0" applyFont="1" applyFill="1" applyBorder="1" applyAlignment="1" applyProtection="1">
      <alignment horizontal="left" vertical="center" wrapText="1"/>
      <protection/>
    </xf>
    <xf numFmtId="0" fontId="21" fillId="33" borderId="20" xfId="0" applyFont="1" applyFill="1" applyBorder="1" applyAlignment="1" applyProtection="1">
      <alignment horizontal="left" vertical="center" wrapText="1"/>
      <protection/>
    </xf>
    <xf numFmtId="0" fontId="21" fillId="33" borderId="21" xfId="0" applyFont="1" applyFill="1" applyBorder="1" applyAlignment="1" applyProtection="1">
      <alignment horizontal="left" vertical="center" wrapText="1"/>
      <protection/>
    </xf>
    <xf numFmtId="0" fontId="24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0" xfId="0" applyFont="1" applyBorder="1" applyAlignment="1" quotePrefix="1">
      <alignment horizontal="center" vertical="center" wrapText="1"/>
    </xf>
    <xf numFmtId="0" fontId="25" fillId="33" borderId="20" xfId="0" applyFont="1" applyFill="1" applyBorder="1" applyAlignment="1" applyProtection="1">
      <alignment horizontal="center" vertical="center" wrapText="1"/>
      <protection/>
    </xf>
    <xf numFmtId="0" fontId="25" fillId="33" borderId="21" xfId="0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>
      <alignment horizontal="left" vertical="center" wrapText="1"/>
    </xf>
    <xf numFmtId="0" fontId="25" fillId="0" borderId="21" xfId="0" applyFont="1" applyBorder="1" applyAlignment="1">
      <alignment horizontal="center" vertical="center" wrapText="1"/>
    </xf>
    <xf numFmtId="0" fontId="19" fillId="33" borderId="19" xfId="0" applyFont="1" applyFill="1" applyBorder="1" applyAlignment="1" applyProtection="1">
      <alignment horizontal="left" vertical="center" wrapText="1"/>
      <protection/>
    </xf>
    <xf numFmtId="0" fontId="25" fillId="33" borderId="19" xfId="0" applyFont="1" applyFill="1" applyBorder="1" applyAlignment="1" applyProtection="1">
      <alignment horizontal="center" vertical="center" wrapText="1"/>
      <protection/>
    </xf>
    <xf numFmtId="182" fontId="26" fillId="0" borderId="20" xfId="0" applyNumberFormat="1" applyFont="1" applyFill="1" applyBorder="1" applyAlignment="1">
      <alignment horizontal="center" vertical="center"/>
    </xf>
    <xf numFmtId="182" fontId="26" fillId="0" borderId="21" xfId="0" applyNumberFormat="1" applyFont="1" applyFill="1" applyBorder="1" applyAlignment="1">
      <alignment horizontal="center" vertical="center"/>
    </xf>
    <xf numFmtId="182" fontId="19" fillId="0" borderId="31" xfId="0" applyNumberFormat="1" applyFont="1" applyFill="1" applyBorder="1" applyAlignment="1">
      <alignment horizontal="center" vertical="center"/>
    </xf>
    <xf numFmtId="182" fontId="19" fillId="0" borderId="23" xfId="0" applyNumberFormat="1" applyFont="1" applyFill="1" applyBorder="1" applyAlignment="1">
      <alignment horizontal="center" vertical="center"/>
    </xf>
    <xf numFmtId="182" fontId="19" fillId="0" borderId="24" xfId="0" applyNumberFormat="1" applyFont="1" applyFill="1" applyBorder="1" applyAlignment="1">
      <alignment horizontal="center" vertical="center"/>
    </xf>
    <xf numFmtId="182" fontId="19" fillId="0" borderId="25" xfId="0" applyNumberFormat="1" applyFont="1" applyFill="1" applyBorder="1" applyAlignment="1">
      <alignment horizontal="center" vertical="center"/>
    </xf>
    <xf numFmtId="182" fontId="19" fillId="0" borderId="39" xfId="0" applyNumberFormat="1" applyFont="1" applyFill="1" applyBorder="1" applyAlignment="1">
      <alignment horizontal="center" vertical="center"/>
    </xf>
    <xf numFmtId="182" fontId="26" fillId="0" borderId="19" xfId="0" applyNumberFormat="1" applyFont="1" applyFill="1" applyBorder="1" applyAlignment="1">
      <alignment horizontal="center" vertical="center"/>
    </xf>
    <xf numFmtId="182" fontId="27" fillId="0" borderId="32" xfId="0" applyNumberFormat="1" applyFont="1" applyBorder="1" applyAlignment="1">
      <alignment horizontal="center" vertical="center"/>
    </xf>
    <xf numFmtId="182" fontId="27" fillId="0" borderId="26" xfId="0" applyNumberFormat="1" applyFont="1" applyBorder="1" applyAlignment="1">
      <alignment horizontal="center" vertical="center"/>
    </xf>
    <xf numFmtId="182" fontId="27" fillId="0" borderId="27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82" fontId="8" fillId="0" borderId="39" xfId="0" applyNumberFormat="1" applyFont="1" applyBorder="1" applyAlignment="1">
      <alignment horizontal="center" vertical="center"/>
    </xf>
    <xf numFmtId="182" fontId="20" fillId="0" borderId="40" xfId="0" applyNumberFormat="1" applyFont="1" applyBorder="1" applyAlignment="1">
      <alignment horizontal="right" vertical="center"/>
    </xf>
    <xf numFmtId="182" fontId="8" fillId="0" borderId="40" xfId="0" applyNumberFormat="1" applyFont="1" applyBorder="1" applyAlignment="1">
      <alignment horizontal="center" vertical="center"/>
    </xf>
    <xf numFmtId="182" fontId="20" fillId="0" borderId="41" xfId="0" applyNumberFormat="1" applyFont="1" applyBorder="1" applyAlignment="1">
      <alignment horizontal="right" vertical="center"/>
    </xf>
    <xf numFmtId="175" fontId="8" fillId="0" borderId="19" xfId="0" applyNumberFormat="1" applyFont="1" applyFill="1" applyBorder="1" applyAlignment="1">
      <alignment horizontal="center" vertical="center"/>
    </xf>
    <xf numFmtId="175" fontId="8" fillId="0" borderId="20" xfId="0" applyNumberFormat="1" applyFont="1" applyFill="1" applyBorder="1" applyAlignment="1">
      <alignment horizontal="center" vertical="center"/>
    </xf>
    <xf numFmtId="175" fontId="16" fillId="0" borderId="20" xfId="0" applyNumberFormat="1" applyFont="1" applyFill="1" applyBorder="1" applyAlignment="1">
      <alignment horizontal="center" vertical="center"/>
    </xf>
    <xf numFmtId="175" fontId="2" fillId="0" borderId="21" xfId="0" applyNumberFormat="1" applyFont="1" applyFill="1" applyBorder="1" applyAlignment="1">
      <alignment horizontal="center" vertical="center"/>
    </xf>
    <xf numFmtId="175" fontId="8" fillId="0" borderId="42" xfId="0" applyNumberFormat="1" applyFont="1" applyFill="1" applyBorder="1" applyAlignment="1">
      <alignment horizontal="center" vertical="center"/>
    </xf>
    <xf numFmtId="175" fontId="8" fillId="0" borderId="34" xfId="0" applyNumberFormat="1" applyFont="1" applyFill="1" applyBorder="1" applyAlignment="1">
      <alignment horizontal="center" vertical="center"/>
    </xf>
    <xf numFmtId="175" fontId="0" fillId="0" borderId="14" xfId="0" applyNumberFormat="1" applyFill="1" applyBorder="1" applyAlignment="1">
      <alignment horizontal="center" vertical="center"/>
    </xf>
    <xf numFmtId="182" fontId="8" fillId="0" borderId="19" xfId="0" applyNumberFormat="1" applyFont="1" applyFill="1" applyBorder="1" applyAlignment="1">
      <alignment horizontal="center" vertical="center"/>
    </xf>
    <xf numFmtId="182" fontId="8" fillId="0" borderId="20" xfId="0" applyNumberFormat="1" applyFont="1" applyFill="1" applyBorder="1" applyAlignment="1">
      <alignment horizontal="center" vertical="center"/>
    </xf>
    <xf numFmtId="182" fontId="2" fillId="0" borderId="21" xfId="0" applyNumberFormat="1" applyFont="1" applyFill="1" applyBorder="1" applyAlignment="1">
      <alignment vertical="center"/>
    </xf>
    <xf numFmtId="182" fontId="8" fillId="0" borderId="43" xfId="0" applyNumberFormat="1" applyFont="1" applyFill="1" applyBorder="1" applyAlignment="1">
      <alignment horizontal="center" vertical="center"/>
    </xf>
    <xf numFmtId="182" fontId="8" fillId="0" borderId="44" xfId="0" applyNumberFormat="1" applyFont="1" applyFill="1" applyBorder="1" applyAlignment="1">
      <alignment horizontal="center" vertical="center"/>
    </xf>
    <xf numFmtId="182" fontId="0" fillId="0" borderId="45" xfId="0" applyNumberFormat="1" applyFill="1" applyBorder="1" applyAlignment="1">
      <alignment horizontal="center" vertical="center"/>
    </xf>
    <xf numFmtId="182" fontId="27" fillId="0" borderId="31" xfId="0" applyNumberFormat="1" applyFont="1" applyBorder="1" applyAlignment="1">
      <alignment horizontal="center"/>
    </xf>
    <xf numFmtId="182" fontId="27" fillId="0" borderId="23" xfId="0" applyNumberFormat="1" applyFont="1" applyBorder="1" applyAlignment="1">
      <alignment horizontal="center"/>
    </xf>
    <xf numFmtId="182" fontId="27" fillId="0" borderId="24" xfId="0" applyNumberFormat="1" applyFont="1" applyBorder="1" applyAlignment="1">
      <alignment horizontal="center"/>
    </xf>
    <xf numFmtId="182" fontId="27" fillId="0" borderId="25" xfId="0" applyNumberFormat="1" applyFont="1" applyBorder="1" applyAlignment="1">
      <alignment horizontal="center"/>
    </xf>
    <xf numFmtId="182" fontId="27" fillId="0" borderId="39" xfId="0" applyNumberFormat="1" applyFont="1" applyBorder="1" applyAlignment="1">
      <alignment horizontal="center"/>
    </xf>
    <xf numFmtId="182" fontId="27" fillId="0" borderId="32" xfId="0" applyNumberFormat="1" applyFont="1" applyFill="1" applyBorder="1" applyAlignment="1">
      <alignment horizontal="center" vertical="center"/>
    </xf>
    <xf numFmtId="182" fontId="27" fillId="0" borderId="26" xfId="0" applyNumberFormat="1" applyFont="1" applyFill="1" applyBorder="1" applyAlignment="1">
      <alignment horizontal="center" vertical="center"/>
    </xf>
    <xf numFmtId="182" fontId="27" fillId="0" borderId="27" xfId="0" applyNumberFormat="1" applyFont="1" applyFill="1" applyBorder="1" applyAlignment="1">
      <alignment horizontal="center" vertical="center"/>
    </xf>
    <xf numFmtId="182" fontId="27" fillId="0" borderId="28" xfId="0" applyNumberFormat="1" applyFont="1" applyFill="1" applyBorder="1" applyAlignment="1">
      <alignment horizontal="center" vertical="center"/>
    </xf>
    <xf numFmtId="182" fontId="27" fillId="0" borderId="40" xfId="0" applyNumberFormat="1" applyFont="1" applyFill="1" applyBorder="1" applyAlignment="1">
      <alignment horizontal="center" vertical="center"/>
    </xf>
    <xf numFmtId="182" fontId="27" fillId="0" borderId="33" xfId="0" applyNumberFormat="1" applyFont="1" applyFill="1" applyBorder="1" applyAlignment="1">
      <alignment horizontal="center" vertical="center"/>
    </xf>
    <xf numFmtId="182" fontId="27" fillId="0" borderId="29" xfId="0" applyNumberFormat="1" applyFont="1" applyFill="1" applyBorder="1" applyAlignment="1">
      <alignment horizontal="center" vertical="center"/>
    </xf>
    <xf numFmtId="182" fontId="27" fillId="0" borderId="30" xfId="0" applyNumberFormat="1" applyFont="1" applyFill="1" applyBorder="1" applyAlignment="1">
      <alignment horizontal="center" vertical="center"/>
    </xf>
    <xf numFmtId="182" fontId="27" fillId="0" borderId="46" xfId="0" applyNumberFormat="1" applyFont="1" applyFill="1" applyBorder="1" applyAlignment="1">
      <alignment horizontal="center" vertical="center"/>
    </xf>
    <xf numFmtId="182" fontId="27" fillId="0" borderId="41" xfId="0" applyNumberFormat="1" applyFont="1" applyFill="1" applyBorder="1" applyAlignment="1">
      <alignment horizontal="center" vertical="center"/>
    </xf>
    <xf numFmtId="182" fontId="21" fillId="0" borderId="32" xfId="0" applyNumberFormat="1" applyFont="1" applyBorder="1" applyAlignment="1">
      <alignment horizontal="center" vertical="center"/>
    </xf>
    <xf numFmtId="182" fontId="21" fillId="0" borderId="27" xfId="0" applyNumberFormat="1" applyFont="1" applyBorder="1" applyAlignment="1">
      <alignment horizontal="center" vertical="center"/>
    </xf>
    <xf numFmtId="182" fontId="21" fillId="0" borderId="33" xfId="0" applyNumberFormat="1" applyFont="1" applyBorder="1" applyAlignment="1">
      <alignment horizontal="center" vertical="center"/>
    </xf>
    <xf numFmtId="182" fontId="21" fillId="0" borderId="30" xfId="0" applyNumberFormat="1" applyFont="1" applyBorder="1" applyAlignment="1">
      <alignment horizontal="center" vertical="center"/>
    </xf>
    <xf numFmtId="182" fontId="21" fillId="0" borderId="29" xfId="0" applyNumberFormat="1" applyFont="1" applyBorder="1" applyAlignment="1">
      <alignment horizontal="center" vertical="center"/>
    </xf>
    <xf numFmtId="182" fontId="21" fillId="0" borderId="26" xfId="0" applyNumberFormat="1" applyFont="1" applyBorder="1" applyAlignment="1">
      <alignment horizontal="center" vertical="center"/>
    </xf>
    <xf numFmtId="3" fontId="27" fillId="0" borderId="32" xfId="0" applyNumberFormat="1" applyFont="1" applyBorder="1" applyAlignment="1">
      <alignment horizontal="center" vertical="center"/>
    </xf>
    <xf numFmtId="3" fontId="27" fillId="0" borderId="26" xfId="0" applyNumberFormat="1" applyFont="1" applyBorder="1" applyAlignment="1">
      <alignment horizontal="center" vertical="center"/>
    </xf>
    <xf numFmtId="3" fontId="27" fillId="0" borderId="27" xfId="0" applyNumberFormat="1" applyFont="1" applyBorder="1" applyAlignment="1">
      <alignment horizontal="center" vertical="center"/>
    </xf>
    <xf numFmtId="3" fontId="8" fillId="0" borderId="26" xfId="0" applyNumberFormat="1" applyFont="1" applyBorder="1" applyAlignment="1">
      <alignment horizontal="center" vertical="center"/>
    </xf>
    <xf numFmtId="3" fontId="8" fillId="0" borderId="27" xfId="0" applyNumberFormat="1" applyFont="1" applyBorder="1" applyAlignment="1">
      <alignment horizontal="center" vertical="center"/>
    </xf>
    <xf numFmtId="3" fontId="8" fillId="0" borderId="28" xfId="0" applyNumberFormat="1" applyFont="1" applyBorder="1" applyAlignment="1">
      <alignment horizontal="center" vertical="center"/>
    </xf>
    <xf numFmtId="182" fontId="8" fillId="34" borderId="27" xfId="0" applyNumberFormat="1" applyFont="1" applyFill="1" applyBorder="1" applyAlignment="1">
      <alignment horizontal="center" vertical="center"/>
    </xf>
    <xf numFmtId="3" fontId="27" fillId="34" borderId="28" xfId="0" applyNumberFormat="1" applyFont="1" applyFill="1" applyBorder="1" applyAlignment="1">
      <alignment horizontal="center" vertical="center"/>
    </xf>
    <xf numFmtId="182" fontId="26" fillId="34" borderId="20" xfId="0" applyNumberFormat="1" applyFont="1" applyFill="1" applyBorder="1" applyAlignment="1">
      <alignment horizontal="center" vertical="center"/>
    </xf>
    <xf numFmtId="3" fontId="27" fillId="34" borderId="32" xfId="0" applyNumberFormat="1" applyFont="1" applyFill="1" applyBorder="1" applyAlignment="1">
      <alignment horizontal="center" vertical="center"/>
    </xf>
    <xf numFmtId="3" fontId="27" fillId="34" borderId="27" xfId="0" applyNumberFormat="1" applyFont="1" applyFill="1" applyBorder="1" applyAlignment="1">
      <alignment horizontal="center" vertical="center"/>
    </xf>
    <xf numFmtId="3" fontId="27" fillId="34" borderId="40" xfId="0" applyNumberFormat="1" applyFont="1" applyFill="1" applyBorder="1" applyAlignment="1">
      <alignment horizontal="center" vertical="center"/>
    </xf>
    <xf numFmtId="182" fontId="27" fillId="34" borderId="28" xfId="0" applyNumberFormat="1" applyFont="1" applyFill="1" applyBorder="1" applyAlignment="1">
      <alignment horizontal="center" vertical="center"/>
    </xf>
    <xf numFmtId="182" fontId="27" fillId="34" borderId="40" xfId="0" applyNumberFormat="1" applyFont="1" applyFill="1" applyBorder="1" applyAlignment="1">
      <alignment horizontal="center" vertical="center"/>
    </xf>
    <xf numFmtId="182" fontId="27" fillId="34" borderId="32" xfId="0" applyNumberFormat="1" applyFont="1" applyFill="1" applyBorder="1" applyAlignment="1">
      <alignment horizontal="center" vertical="center"/>
    </xf>
    <xf numFmtId="182" fontId="27" fillId="34" borderId="27" xfId="0" applyNumberFormat="1" applyFont="1" applyFill="1" applyBorder="1" applyAlignment="1">
      <alignment horizontal="center" vertical="center"/>
    </xf>
    <xf numFmtId="182" fontId="21" fillId="34" borderId="28" xfId="0" applyNumberFormat="1" applyFont="1" applyFill="1" applyBorder="1" applyAlignment="1">
      <alignment horizontal="center" vertical="center"/>
    </xf>
    <xf numFmtId="182" fontId="21" fillId="34" borderId="40" xfId="0" applyNumberFormat="1" applyFont="1" applyFill="1" applyBorder="1" applyAlignment="1">
      <alignment horizontal="center" vertical="center"/>
    </xf>
    <xf numFmtId="182" fontId="21" fillId="34" borderId="32" xfId="0" applyNumberFormat="1" applyFont="1" applyFill="1" applyBorder="1" applyAlignment="1">
      <alignment horizontal="center" vertical="center"/>
    </xf>
    <xf numFmtId="182" fontId="21" fillId="34" borderId="27" xfId="0" applyNumberFormat="1" applyFont="1" applyFill="1" applyBorder="1" applyAlignment="1">
      <alignment horizontal="center" vertical="center"/>
    </xf>
    <xf numFmtId="182" fontId="21" fillId="34" borderId="46" xfId="0" applyNumberFormat="1" applyFont="1" applyFill="1" applyBorder="1" applyAlignment="1">
      <alignment horizontal="center" vertical="center"/>
    </xf>
    <xf numFmtId="182" fontId="21" fillId="34" borderId="41" xfId="0" applyNumberFormat="1" applyFont="1" applyFill="1" applyBorder="1" applyAlignment="1">
      <alignment horizontal="center" vertical="center"/>
    </xf>
    <xf numFmtId="182" fontId="26" fillId="34" borderId="21" xfId="0" applyNumberFormat="1" applyFont="1" applyFill="1" applyBorder="1" applyAlignment="1">
      <alignment horizontal="center" vertical="center"/>
    </xf>
    <xf numFmtId="182" fontId="21" fillId="34" borderId="33" xfId="0" applyNumberFormat="1" applyFont="1" applyFill="1" applyBorder="1" applyAlignment="1">
      <alignment horizontal="center" vertical="center"/>
    </xf>
    <xf numFmtId="182" fontId="21" fillId="34" borderId="3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7" fillId="0" borderId="36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361950</xdr:colOff>
      <xdr:row>10</xdr:row>
      <xdr:rowOff>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361950" y="270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361950</xdr:colOff>
      <xdr:row>14</xdr:row>
      <xdr:rowOff>0</xdr:rowOff>
    </xdr:from>
    <xdr:ext cx="85725" cy="200025"/>
    <xdr:sp>
      <xdr:nvSpPr>
        <xdr:cNvPr id="2" name="Text Box 3"/>
        <xdr:cNvSpPr txBox="1">
          <a:spLocks noChangeArrowheads="1"/>
        </xdr:cNvSpPr>
      </xdr:nvSpPr>
      <xdr:spPr>
        <a:xfrm>
          <a:off x="361950" y="437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zoomScale="80" zoomScaleNormal="80" zoomScalePageLayoutView="0" workbookViewId="0" topLeftCell="A1">
      <pane xSplit="2" ySplit="7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20" sqref="E20"/>
    </sheetView>
  </sheetViews>
  <sheetFormatPr defaultColWidth="9.00390625" defaultRowHeight="12.75"/>
  <cols>
    <col min="1" max="1" width="30.00390625" style="0" customWidth="1"/>
    <col min="2" max="2" width="20.00390625" style="0" customWidth="1"/>
    <col min="3" max="8" width="13.75390625" style="0" customWidth="1"/>
    <col min="9" max="9" width="11.625" style="0" customWidth="1"/>
    <col min="10" max="12" width="13.75390625" style="0" customWidth="1"/>
    <col min="13" max="13" width="12.125" style="0" customWidth="1"/>
    <col min="14" max="14" width="9.125" style="0" customWidth="1"/>
  </cols>
  <sheetData>
    <row r="1" spans="1:13" ht="16.5" customHeight="1">
      <c r="A1" s="168" t="s">
        <v>49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0" ht="15">
      <c r="A2" s="19"/>
      <c r="B2" s="18"/>
      <c r="C2" s="18"/>
      <c r="D2" s="18"/>
      <c r="E2" s="18"/>
      <c r="F2" s="18"/>
      <c r="G2" s="18"/>
      <c r="H2" s="14"/>
      <c r="I2" s="14"/>
      <c r="J2" s="14"/>
    </row>
    <row r="3" spans="1:10" ht="15.75" thickBot="1">
      <c r="A3" s="20"/>
      <c r="D3" s="18"/>
      <c r="E3" s="181" t="s">
        <v>56</v>
      </c>
      <c r="F3" s="181"/>
      <c r="G3" s="18"/>
      <c r="H3" s="14"/>
      <c r="I3" s="14"/>
      <c r="J3" s="14"/>
    </row>
    <row r="4" spans="1:10" ht="15">
      <c r="A4" s="13"/>
      <c r="D4" s="17"/>
      <c r="E4" s="16" t="s">
        <v>33</v>
      </c>
      <c r="F4" s="17"/>
      <c r="G4" s="14"/>
      <c r="H4" s="14"/>
      <c r="I4" s="14"/>
      <c r="J4" s="14"/>
    </row>
    <row r="5" spans="1:9" ht="8.25" customHeight="1" thickBot="1">
      <c r="A5" s="4"/>
      <c r="B5" s="5"/>
      <c r="C5" s="4"/>
      <c r="D5" s="4"/>
      <c r="E5" s="4"/>
      <c r="F5" s="5"/>
      <c r="G5" s="5"/>
      <c r="H5" s="5"/>
      <c r="I5" s="5"/>
    </row>
    <row r="6" spans="1:13" ht="18" customHeight="1" thickBot="1">
      <c r="A6" s="177" t="s">
        <v>0</v>
      </c>
      <c r="B6" s="179" t="s">
        <v>42</v>
      </c>
      <c r="C6" s="172" t="s">
        <v>40</v>
      </c>
      <c r="D6" s="173"/>
      <c r="E6" s="173"/>
      <c r="F6" s="173"/>
      <c r="G6" s="174"/>
      <c r="H6" s="22" t="s">
        <v>10</v>
      </c>
      <c r="I6" s="175" t="s">
        <v>47</v>
      </c>
      <c r="J6" s="172" t="s">
        <v>43</v>
      </c>
      <c r="K6" s="173"/>
      <c r="L6" s="174"/>
      <c r="M6" s="175" t="s">
        <v>48</v>
      </c>
    </row>
    <row r="7" spans="1:13" ht="19.5" customHeight="1" thickBot="1">
      <c r="A7" s="178"/>
      <c r="B7" s="180"/>
      <c r="C7" s="67">
        <v>2014</v>
      </c>
      <c r="D7" s="67">
        <v>2015</v>
      </c>
      <c r="E7" s="67">
        <v>2016</v>
      </c>
      <c r="F7" s="68">
        <v>2017</v>
      </c>
      <c r="G7" s="68">
        <v>2018</v>
      </c>
      <c r="H7" s="68">
        <v>2019</v>
      </c>
      <c r="I7" s="176"/>
      <c r="J7" s="67">
        <v>2020</v>
      </c>
      <c r="K7" s="66">
        <v>2021</v>
      </c>
      <c r="L7" s="66">
        <v>2022</v>
      </c>
      <c r="M7" s="176"/>
    </row>
    <row r="8" spans="1:13" ht="21" customHeight="1">
      <c r="A8" s="76" t="s">
        <v>17</v>
      </c>
      <c r="B8" s="84"/>
      <c r="C8" s="122"/>
      <c r="D8" s="123"/>
      <c r="E8" s="124"/>
      <c r="F8" s="124"/>
      <c r="G8" s="125"/>
      <c r="H8" s="126"/>
      <c r="I8" s="77"/>
      <c r="J8" s="122"/>
      <c r="K8" s="124"/>
      <c r="L8" s="126"/>
      <c r="M8" s="77"/>
    </row>
    <row r="9" spans="1:13" ht="31.5" customHeight="1">
      <c r="A9" s="78" t="s">
        <v>21</v>
      </c>
      <c r="B9" s="85" t="s">
        <v>6</v>
      </c>
      <c r="C9" s="127"/>
      <c r="D9" s="128"/>
      <c r="E9" s="129"/>
      <c r="F9" s="129"/>
      <c r="G9" s="130"/>
      <c r="H9" s="131"/>
      <c r="I9" s="93" t="e">
        <f>H9/G9*100</f>
        <v>#DIV/0!</v>
      </c>
      <c r="J9" s="127"/>
      <c r="K9" s="129"/>
      <c r="L9" s="131"/>
      <c r="M9" s="93" t="e">
        <f>L9/C9*100</f>
        <v>#DIV/0!</v>
      </c>
    </row>
    <row r="10" spans="1:13" ht="52.5" customHeight="1">
      <c r="A10" s="79" t="s">
        <v>50</v>
      </c>
      <c r="B10" s="85" t="s">
        <v>44</v>
      </c>
      <c r="C10" s="127"/>
      <c r="D10" s="128"/>
      <c r="E10" s="129"/>
      <c r="F10" s="129"/>
      <c r="G10" s="130"/>
      <c r="H10" s="131"/>
      <c r="I10" s="93" t="e">
        <f>H10/G10*100</f>
        <v>#DIV/0!</v>
      </c>
      <c r="J10" s="127"/>
      <c r="K10" s="129"/>
      <c r="L10" s="131"/>
      <c r="M10" s="93" t="e">
        <f>L10/C10*100</f>
        <v>#DIV/0!</v>
      </c>
    </row>
    <row r="11" spans="1:13" ht="40.5" customHeight="1">
      <c r="A11" s="78" t="s">
        <v>18</v>
      </c>
      <c r="B11" s="85" t="s">
        <v>19</v>
      </c>
      <c r="C11" s="127"/>
      <c r="D11" s="128"/>
      <c r="E11" s="129"/>
      <c r="F11" s="129"/>
      <c r="G11" s="130"/>
      <c r="H11" s="131"/>
      <c r="I11" s="93" t="s">
        <v>35</v>
      </c>
      <c r="J11" s="127"/>
      <c r="K11" s="129"/>
      <c r="L11" s="131"/>
      <c r="M11" s="93" t="s">
        <v>35</v>
      </c>
    </row>
    <row r="12" spans="1:13" ht="22.5" customHeight="1">
      <c r="A12" s="80" t="s">
        <v>20</v>
      </c>
      <c r="B12" s="86"/>
      <c r="C12" s="127"/>
      <c r="D12" s="128"/>
      <c r="E12" s="129"/>
      <c r="F12" s="129"/>
      <c r="G12" s="130"/>
      <c r="H12" s="131"/>
      <c r="I12" s="93"/>
      <c r="J12" s="127"/>
      <c r="K12" s="129"/>
      <c r="L12" s="131"/>
      <c r="M12" s="93"/>
    </row>
    <row r="13" spans="1:13" ht="48" customHeight="1" thickBot="1">
      <c r="A13" s="89" t="s">
        <v>50</v>
      </c>
      <c r="B13" s="90" t="s">
        <v>44</v>
      </c>
      <c r="C13" s="132"/>
      <c r="D13" s="133"/>
      <c r="E13" s="134"/>
      <c r="F13" s="134"/>
      <c r="G13" s="135"/>
      <c r="H13" s="136"/>
      <c r="I13" s="94" t="e">
        <f>H13/G13*100</f>
        <v>#DIV/0!</v>
      </c>
      <c r="J13" s="132"/>
      <c r="K13" s="134"/>
      <c r="L13" s="136"/>
      <c r="M13" s="94" t="e">
        <f>L13/C13*100</f>
        <v>#DIV/0!</v>
      </c>
    </row>
    <row r="14" spans="1:13" ht="20.25" customHeight="1" thickBot="1">
      <c r="A14" s="169"/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1"/>
    </row>
    <row r="15" spans="1:13" ht="27.75" customHeight="1">
      <c r="A15" s="91" t="s">
        <v>45</v>
      </c>
      <c r="B15" s="92"/>
      <c r="C15" s="95"/>
      <c r="D15" s="96"/>
      <c r="E15" s="97"/>
      <c r="F15" s="97"/>
      <c r="G15" s="98"/>
      <c r="H15" s="99"/>
      <c r="I15" s="100"/>
      <c r="J15" s="95"/>
      <c r="K15" s="97"/>
      <c r="L15" s="99"/>
      <c r="M15" s="100"/>
    </row>
    <row r="16" spans="1:13" ht="49.5" customHeight="1">
      <c r="A16" s="75" t="s">
        <v>31</v>
      </c>
      <c r="B16" s="87" t="s">
        <v>32</v>
      </c>
      <c r="C16" s="143">
        <v>3149100</v>
      </c>
      <c r="D16" s="144">
        <v>2865600</v>
      </c>
      <c r="E16" s="145">
        <v>3378500</v>
      </c>
      <c r="F16" s="145">
        <v>3276000</v>
      </c>
      <c r="G16" s="150">
        <f>G20+G23</f>
        <v>2982909.3882</v>
      </c>
      <c r="H16" s="150">
        <f>H20+H23</f>
        <v>3159358.6186507214</v>
      </c>
      <c r="I16" s="151">
        <f>H16/G16*100</f>
        <v>105.91533994122422</v>
      </c>
      <c r="J16" s="152">
        <f>J20+J23</f>
        <v>3349998.93022646</v>
      </c>
      <c r="K16" s="153">
        <f>K20+K23</f>
        <v>3577977.4365599016</v>
      </c>
      <c r="L16" s="154">
        <f>L20+L23</f>
        <v>3838748.7653967314</v>
      </c>
      <c r="M16" s="151">
        <f>L16/C16*100</f>
        <v>121.89986870524059</v>
      </c>
    </row>
    <row r="17" spans="1:13" ht="46.5" customHeight="1">
      <c r="A17" s="81" t="s">
        <v>22</v>
      </c>
      <c r="B17" s="87" t="s">
        <v>23</v>
      </c>
      <c r="C17" s="101">
        <v>174.9</v>
      </c>
      <c r="D17" s="102">
        <v>78.3</v>
      </c>
      <c r="E17" s="103">
        <v>131.6</v>
      </c>
      <c r="F17" s="103">
        <v>100.7</v>
      </c>
      <c r="G17" s="155">
        <f>G16/F16/G18*10000</f>
        <v>90.96243769051462</v>
      </c>
      <c r="H17" s="156">
        <f>H16/G16/H18*10000</f>
        <v>102.3336617789606</v>
      </c>
      <c r="I17" s="151" t="s">
        <v>35</v>
      </c>
      <c r="J17" s="157">
        <f>J16/H16/J18*10000</f>
        <v>102.74626549966709</v>
      </c>
      <c r="K17" s="158">
        <f>K16/J16/K18*10000</f>
        <v>103.2933565961797</v>
      </c>
      <c r="L17" s="156">
        <f>L16/K16/L18*10000</f>
        <v>103.56007037086614</v>
      </c>
      <c r="M17" s="151" t="s">
        <v>35</v>
      </c>
    </row>
    <row r="18" spans="1:13" ht="46.5" customHeight="1">
      <c r="A18" s="82" t="s">
        <v>24</v>
      </c>
      <c r="B18" s="87" t="s">
        <v>23</v>
      </c>
      <c r="C18" s="137">
        <v>110.9</v>
      </c>
      <c r="D18" s="142">
        <v>116.21638293298177</v>
      </c>
      <c r="E18" s="138">
        <f>E16/D16/E17*10000</f>
        <v>89.58854132194237</v>
      </c>
      <c r="F18" s="138">
        <f>F16/E16/F17*10000</f>
        <v>96.29206476670116</v>
      </c>
      <c r="G18" s="159">
        <v>100.1</v>
      </c>
      <c r="H18" s="160">
        <v>103.5</v>
      </c>
      <c r="I18" s="151" t="s">
        <v>35</v>
      </c>
      <c r="J18" s="161">
        <v>103.2</v>
      </c>
      <c r="K18" s="162">
        <v>103.4</v>
      </c>
      <c r="L18" s="160">
        <v>103.6</v>
      </c>
      <c r="M18" s="151" t="s">
        <v>35</v>
      </c>
    </row>
    <row r="19" spans="1:13" ht="18.75" customHeight="1">
      <c r="A19" s="82" t="s">
        <v>14</v>
      </c>
      <c r="B19" s="87"/>
      <c r="C19" s="101"/>
      <c r="D19" s="102"/>
      <c r="E19" s="103"/>
      <c r="F19" s="103"/>
      <c r="G19" s="155"/>
      <c r="H19" s="156"/>
      <c r="I19" s="151"/>
      <c r="J19" s="157"/>
      <c r="K19" s="158"/>
      <c r="L19" s="156"/>
      <c r="M19" s="151"/>
    </row>
    <row r="20" spans="1:13" ht="38.25" customHeight="1">
      <c r="A20" s="75" t="s">
        <v>25</v>
      </c>
      <c r="B20" s="87" t="s">
        <v>32</v>
      </c>
      <c r="C20" s="143">
        <v>2020900</v>
      </c>
      <c r="D20" s="144">
        <v>1677400</v>
      </c>
      <c r="E20" s="145">
        <v>2062700</v>
      </c>
      <c r="F20" s="145">
        <v>1985900</v>
      </c>
      <c r="G20" s="150">
        <f>F20*G21*G22/10000</f>
        <v>1717259.3634</v>
      </c>
      <c r="H20" s="154">
        <f>G20*H21*H22/10000</f>
        <v>1837773.191004685</v>
      </c>
      <c r="I20" s="151">
        <f>H20/G20*100</f>
        <v>107.01779999999998</v>
      </c>
      <c r="J20" s="152">
        <f>H20*J21*J22/10000</f>
        <v>1968550.9690497692</v>
      </c>
      <c r="K20" s="153">
        <f>J20*K21*K22/10000</f>
        <v>2131090.285462271</v>
      </c>
      <c r="L20" s="154">
        <f>K20*L21*L22/10000</f>
        <v>2315889.9106564173</v>
      </c>
      <c r="M20" s="151">
        <f>L20/C20*100</f>
        <v>114.59695732873558</v>
      </c>
    </row>
    <row r="21" spans="1:13" ht="33.75" customHeight="1">
      <c r="A21" s="81" t="s">
        <v>26</v>
      </c>
      <c r="B21" s="87" t="s">
        <v>23</v>
      </c>
      <c r="C21" s="101">
        <v>240.5</v>
      </c>
      <c r="D21" s="102">
        <v>66.3</v>
      </c>
      <c r="E21" s="103">
        <v>145.6</v>
      </c>
      <c r="F21" s="103">
        <v>97.1</v>
      </c>
      <c r="G21" s="155">
        <v>86.3</v>
      </c>
      <c r="H21" s="156">
        <v>103.8</v>
      </c>
      <c r="I21" s="151" t="s">
        <v>35</v>
      </c>
      <c r="J21" s="157">
        <v>104.3</v>
      </c>
      <c r="K21" s="158">
        <v>104.9</v>
      </c>
      <c r="L21" s="156">
        <v>105.2</v>
      </c>
      <c r="M21" s="151" t="s">
        <v>35</v>
      </c>
    </row>
    <row r="22" spans="1:13" ht="30.75" customHeight="1">
      <c r="A22" s="82" t="s">
        <v>27</v>
      </c>
      <c r="B22" s="87" t="s">
        <v>23</v>
      </c>
      <c r="C22" s="137">
        <v>109.2</v>
      </c>
      <c r="D22" s="142">
        <v>125.19249260014149</v>
      </c>
      <c r="E22" s="138">
        <f>E20/D20/E21*10000</f>
        <v>84.45746753544536</v>
      </c>
      <c r="F22" s="138">
        <f>F20/E20/F21*10000</f>
        <v>99.15213664391662</v>
      </c>
      <c r="G22" s="159">
        <v>100.2</v>
      </c>
      <c r="H22" s="160">
        <v>103.1</v>
      </c>
      <c r="I22" s="151" t="s">
        <v>35</v>
      </c>
      <c r="J22" s="161">
        <v>102.7</v>
      </c>
      <c r="K22" s="162">
        <v>103.2</v>
      </c>
      <c r="L22" s="160">
        <v>103.3</v>
      </c>
      <c r="M22" s="151" t="s">
        <v>35</v>
      </c>
    </row>
    <row r="23" spans="1:13" ht="33" customHeight="1">
      <c r="A23" s="75" t="s">
        <v>28</v>
      </c>
      <c r="B23" s="87" t="s">
        <v>32</v>
      </c>
      <c r="C23" s="143">
        <v>1128200</v>
      </c>
      <c r="D23" s="144">
        <v>1188200</v>
      </c>
      <c r="E23" s="145">
        <v>1315800</v>
      </c>
      <c r="F23" s="145">
        <v>1290100</v>
      </c>
      <c r="G23" s="150">
        <f>F23*G24*G25/10000</f>
        <v>1265650.0248</v>
      </c>
      <c r="H23" s="154">
        <f>G23*H24*H25/10000</f>
        <v>1321585.4276460363</v>
      </c>
      <c r="I23" s="151">
        <f>H23/G23*100</f>
        <v>104.41950000000003</v>
      </c>
      <c r="J23" s="152">
        <f>H23*J24*J25/10000</f>
        <v>1381447.961176691</v>
      </c>
      <c r="K23" s="153">
        <f>J23*K24*K25/10000</f>
        <v>1446887.1510976308</v>
      </c>
      <c r="L23" s="154">
        <f>K23*L24*L25/10000</f>
        <v>1522858.8547403142</v>
      </c>
      <c r="M23" s="151">
        <f>L23/C23*100</f>
        <v>134.98128476691315</v>
      </c>
    </row>
    <row r="24" spans="1:13" ht="29.25" customHeight="1">
      <c r="A24" s="81" t="s">
        <v>29</v>
      </c>
      <c r="B24" s="87" t="s">
        <v>23</v>
      </c>
      <c r="C24" s="101">
        <v>115.5</v>
      </c>
      <c r="D24" s="102">
        <v>103.5</v>
      </c>
      <c r="E24" s="103">
        <v>111.9</v>
      </c>
      <c r="F24" s="103">
        <v>106.4</v>
      </c>
      <c r="G24" s="155">
        <v>98.4</v>
      </c>
      <c r="H24" s="156">
        <v>100.5</v>
      </c>
      <c r="I24" s="151" t="s">
        <v>35</v>
      </c>
      <c r="J24" s="157">
        <v>100.8</v>
      </c>
      <c r="K24" s="158">
        <v>101</v>
      </c>
      <c r="L24" s="156">
        <v>101.3</v>
      </c>
      <c r="M24" s="151" t="s">
        <v>35</v>
      </c>
    </row>
    <row r="25" spans="1:13" ht="34.5" customHeight="1" thickBot="1">
      <c r="A25" s="83" t="s">
        <v>30</v>
      </c>
      <c r="B25" s="88" t="s">
        <v>23</v>
      </c>
      <c r="C25" s="139">
        <v>114.5</v>
      </c>
      <c r="D25" s="141">
        <v>101.75672076506804</v>
      </c>
      <c r="E25" s="140">
        <f>E23/D23/E24*10000</f>
        <v>98.96240646969551</v>
      </c>
      <c r="F25" s="140">
        <f>F23/E23/F24*10000</f>
        <v>92.14926280589755</v>
      </c>
      <c r="G25" s="163">
        <v>99.7</v>
      </c>
      <c r="H25" s="164">
        <v>103.9</v>
      </c>
      <c r="I25" s="165" t="s">
        <v>35</v>
      </c>
      <c r="J25" s="166">
        <v>103.7</v>
      </c>
      <c r="K25" s="167">
        <v>103.7</v>
      </c>
      <c r="L25" s="164">
        <v>103.9</v>
      </c>
      <c r="M25" s="165" t="s">
        <v>35</v>
      </c>
    </row>
    <row r="26" spans="1:11" ht="24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ht="12.75">
      <c r="B112" s="3"/>
      <c r="C112" s="3"/>
      <c r="D112" s="3"/>
      <c r="E112" s="3"/>
      <c r="F112" s="3"/>
      <c r="G112" s="3"/>
      <c r="H112" s="3"/>
      <c r="I112" s="3"/>
      <c r="J112" s="3"/>
      <c r="K112" s="3"/>
    </row>
  </sheetData>
  <sheetProtection/>
  <mergeCells count="9">
    <mergeCell ref="A1:M1"/>
    <mergeCell ref="A14:M14"/>
    <mergeCell ref="J6:L6"/>
    <mergeCell ref="I6:I7"/>
    <mergeCell ref="A6:A7"/>
    <mergeCell ref="B6:B7"/>
    <mergeCell ref="M6:M7"/>
    <mergeCell ref="C6:G6"/>
    <mergeCell ref="E3:F3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7"/>
  <sheetViews>
    <sheetView zoomScale="80" zoomScaleNormal="80" zoomScalePageLayoutView="0" workbookViewId="0" topLeftCell="A1">
      <selection activeCell="H17" sqref="H17"/>
    </sheetView>
  </sheetViews>
  <sheetFormatPr defaultColWidth="9.00390625" defaultRowHeight="12.75"/>
  <cols>
    <col min="1" max="1" width="38.75390625" style="0" customWidth="1"/>
    <col min="2" max="7" width="11.75390625" style="0" customWidth="1"/>
    <col min="8" max="8" width="10.75390625" style="0" customWidth="1"/>
    <col min="9" max="11" width="11.75390625" style="0" customWidth="1"/>
    <col min="12" max="12" width="12.625" style="0" customWidth="1"/>
  </cols>
  <sheetData>
    <row r="1" spans="1:12" ht="15">
      <c r="A1" s="189" t="s">
        <v>46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ht="1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8" ht="16.5" thickBot="1">
      <c r="A3" s="15"/>
      <c r="D3" s="14"/>
      <c r="E3" s="181" t="s">
        <v>56</v>
      </c>
      <c r="F3" s="181"/>
      <c r="G3" s="14"/>
      <c r="H3" s="1"/>
    </row>
    <row r="4" spans="1:6" ht="15.75">
      <c r="A4" s="1"/>
      <c r="E4" s="16" t="s">
        <v>33</v>
      </c>
      <c r="F4" s="17"/>
    </row>
    <row r="5" spans="1:8" ht="7.5" customHeight="1">
      <c r="A5" s="1"/>
      <c r="B5" s="2"/>
      <c r="C5" s="2"/>
      <c r="H5" s="2"/>
    </row>
    <row r="6" spans="1:12" ht="14.25" customHeight="1">
      <c r="A6" s="190" t="s">
        <v>51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</row>
    <row r="7" spans="1:12" ht="14.25" customHeight="1">
      <c r="A7" s="190" t="s">
        <v>52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</row>
    <row r="8" ht="9" customHeight="1" thickBot="1"/>
    <row r="9" spans="1:12" ht="18" customHeight="1" thickBot="1">
      <c r="A9" s="182" t="s">
        <v>0</v>
      </c>
      <c r="B9" s="184" t="s">
        <v>42</v>
      </c>
      <c r="C9" s="186" t="s">
        <v>40</v>
      </c>
      <c r="D9" s="187"/>
      <c r="E9" s="187"/>
      <c r="F9" s="187"/>
      <c r="G9" s="188"/>
      <c r="H9" s="8" t="s">
        <v>10</v>
      </c>
      <c r="I9" s="11" t="s">
        <v>13</v>
      </c>
      <c r="J9" s="9"/>
      <c r="K9" s="10"/>
      <c r="L9" s="175" t="s">
        <v>48</v>
      </c>
    </row>
    <row r="10" spans="1:12" ht="19.5" customHeight="1" thickBot="1">
      <c r="A10" s="183"/>
      <c r="B10" s="185"/>
      <c r="C10" s="12">
        <v>2014</v>
      </c>
      <c r="D10" s="12">
        <v>2015</v>
      </c>
      <c r="E10" s="69">
        <v>2016</v>
      </c>
      <c r="F10" s="21">
        <v>2017</v>
      </c>
      <c r="G10" s="21">
        <v>2018</v>
      </c>
      <c r="H10" s="21">
        <v>2019</v>
      </c>
      <c r="I10" s="11">
        <v>2020</v>
      </c>
      <c r="J10" s="7">
        <v>2021</v>
      </c>
      <c r="K10" s="7">
        <v>2022</v>
      </c>
      <c r="L10" s="176"/>
    </row>
    <row r="11" spans="1:12" ht="24.75" customHeight="1">
      <c r="A11" s="23" t="s">
        <v>36</v>
      </c>
      <c r="B11" s="30" t="s">
        <v>6</v>
      </c>
      <c r="C11" s="52">
        <v>156450.2</v>
      </c>
      <c r="D11" s="53">
        <v>101082.3</v>
      </c>
      <c r="E11" s="53">
        <v>145078.3</v>
      </c>
      <c r="F11" s="53">
        <v>139854.5</v>
      </c>
      <c r="G11" s="53">
        <v>102152.3</v>
      </c>
      <c r="H11" s="53">
        <v>106370</v>
      </c>
      <c r="I11" s="53">
        <v>111500</v>
      </c>
      <c r="J11" s="53">
        <v>118000</v>
      </c>
      <c r="K11" s="54">
        <v>125000</v>
      </c>
      <c r="L11" s="109">
        <f>K11/C11*100</f>
        <v>79.89762876621442</v>
      </c>
    </row>
    <row r="12" spans="1:12" ht="13.5" customHeight="1">
      <c r="A12" s="28" t="s">
        <v>41</v>
      </c>
      <c r="B12" s="34"/>
      <c r="C12" s="55"/>
      <c r="D12" s="56">
        <f>D11/C11*100</f>
        <v>64.60988864188093</v>
      </c>
      <c r="E12" s="56">
        <f aca="true" t="shared" si="0" ref="E12:K12">E11/D11*100</f>
        <v>143.5249296860083</v>
      </c>
      <c r="F12" s="56">
        <f t="shared" si="0"/>
        <v>96.39932367556003</v>
      </c>
      <c r="G12" s="56">
        <f t="shared" si="0"/>
        <v>73.04183991219446</v>
      </c>
      <c r="H12" s="56">
        <f t="shared" si="0"/>
        <v>104.12883508251893</v>
      </c>
      <c r="I12" s="56">
        <f t="shared" si="0"/>
        <v>104.82278838018237</v>
      </c>
      <c r="J12" s="56">
        <f t="shared" si="0"/>
        <v>105.82959641255604</v>
      </c>
      <c r="K12" s="56">
        <f t="shared" si="0"/>
        <v>105.93220338983052</v>
      </c>
      <c r="L12" s="110"/>
    </row>
    <row r="13" spans="1:12" ht="30" customHeight="1">
      <c r="A13" s="24" t="s">
        <v>37</v>
      </c>
      <c r="B13" s="31" t="s">
        <v>12</v>
      </c>
      <c r="C13" s="57">
        <v>701.9</v>
      </c>
      <c r="D13" s="58">
        <v>356.1</v>
      </c>
      <c r="E13" s="58">
        <v>1840.5</v>
      </c>
      <c r="F13" s="58">
        <v>1992.5</v>
      </c>
      <c r="G13" s="58">
        <v>2380</v>
      </c>
      <c r="H13" s="58">
        <v>1904</v>
      </c>
      <c r="I13" s="58">
        <v>1950</v>
      </c>
      <c r="J13" s="58">
        <v>2000</v>
      </c>
      <c r="K13" s="59">
        <v>2060</v>
      </c>
      <c r="L13" s="110">
        <f>K13/C13*100</f>
        <v>293.48910101154013</v>
      </c>
    </row>
    <row r="14" spans="1:12" s="29" customFormat="1" ht="13.5" customHeight="1">
      <c r="A14" s="28" t="s">
        <v>41</v>
      </c>
      <c r="B14" s="32"/>
      <c r="C14" s="55"/>
      <c r="D14" s="56">
        <f>D13/C13*100</f>
        <v>50.733722752528855</v>
      </c>
      <c r="E14" s="56">
        <f aca="true" t="shared" si="1" ref="E14:K14">E13/D13*100</f>
        <v>516.8491996630161</v>
      </c>
      <c r="F14" s="56">
        <f t="shared" si="1"/>
        <v>108.25862537353981</v>
      </c>
      <c r="G14" s="56">
        <f t="shared" si="1"/>
        <v>119.44792973651192</v>
      </c>
      <c r="H14" s="56">
        <f t="shared" si="1"/>
        <v>80</v>
      </c>
      <c r="I14" s="56">
        <f t="shared" si="1"/>
        <v>102.41596638655462</v>
      </c>
      <c r="J14" s="56">
        <f t="shared" si="1"/>
        <v>102.56410256410255</v>
      </c>
      <c r="K14" s="56">
        <f t="shared" si="1"/>
        <v>103</v>
      </c>
      <c r="L14" s="111"/>
    </row>
    <row r="15" spans="1:12" ht="28.5" customHeight="1">
      <c r="A15" s="24" t="s">
        <v>39</v>
      </c>
      <c r="B15" s="31" t="s">
        <v>12</v>
      </c>
      <c r="C15" s="57">
        <v>496.1</v>
      </c>
      <c r="D15" s="58">
        <v>880.6</v>
      </c>
      <c r="E15" s="58">
        <v>1379</v>
      </c>
      <c r="F15" s="58">
        <v>1295.9</v>
      </c>
      <c r="G15" s="58">
        <v>169.7</v>
      </c>
      <c r="H15" s="58">
        <v>250</v>
      </c>
      <c r="I15" s="58">
        <v>270</v>
      </c>
      <c r="J15" s="58">
        <v>300</v>
      </c>
      <c r="K15" s="59">
        <v>340</v>
      </c>
      <c r="L15" s="110">
        <f>K15/C15*100</f>
        <v>68.5345696432171</v>
      </c>
    </row>
    <row r="16" spans="1:12" ht="13.5" customHeight="1">
      <c r="A16" s="28" t="s">
        <v>41</v>
      </c>
      <c r="B16" s="31"/>
      <c r="C16" s="55"/>
      <c r="D16" s="56">
        <f>D15/C15*100</f>
        <v>177.50453537593228</v>
      </c>
      <c r="E16" s="56">
        <f aca="true" t="shared" si="2" ref="E16:K16">E15/D15*100</f>
        <v>156.59777424483306</v>
      </c>
      <c r="F16" s="56">
        <f t="shared" si="2"/>
        <v>93.9738941261784</v>
      </c>
      <c r="G16" s="56">
        <f t="shared" si="2"/>
        <v>13.095146230419012</v>
      </c>
      <c r="H16" s="56">
        <f t="shared" si="2"/>
        <v>147.31879787860933</v>
      </c>
      <c r="I16" s="56">
        <f t="shared" si="2"/>
        <v>108</v>
      </c>
      <c r="J16" s="56">
        <f t="shared" si="2"/>
        <v>111.11111111111111</v>
      </c>
      <c r="K16" s="56">
        <f t="shared" si="2"/>
        <v>113.33333333333333</v>
      </c>
      <c r="L16" s="110"/>
    </row>
    <row r="17" spans="1:12" ht="31.5" customHeight="1">
      <c r="A17" s="25" t="s">
        <v>38</v>
      </c>
      <c r="B17" s="31" t="s">
        <v>12</v>
      </c>
      <c r="C17" s="57"/>
      <c r="D17" s="58"/>
      <c r="E17" s="58"/>
      <c r="F17" s="58"/>
      <c r="G17" s="58"/>
      <c r="H17" s="149"/>
      <c r="I17" s="58"/>
      <c r="J17" s="58"/>
      <c r="K17" s="59"/>
      <c r="L17" s="110" t="e">
        <f>K17/C17*100</f>
        <v>#DIV/0!</v>
      </c>
    </row>
    <row r="18" spans="1:12" ht="15" customHeight="1">
      <c r="A18" s="28" t="s">
        <v>41</v>
      </c>
      <c r="B18" s="31"/>
      <c r="C18" s="55"/>
      <c r="D18" s="56" t="e">
        <f>D17/C17*100</f>
        <v>#DIV/0!</v>
      </c>
      <c r="E18" s="56" t="e">
        <f aca="true" t="shared" si="3" ref="E18:K18">E17/D17*100</f>
        <v>#DIV/0!</v>
      </c>
      <c r="F18" s="56" t="e">
        <f t="shared" si="3"/>
        <v>#DIV/0!</v>
      </c>
      <c r="G18" s="56" t="e">
        <f t="shared" si="3"/>
        <v>#DIV/0!</v>
      </c>
      <c r="H18" s="56" t="e">
        <f t="shared" si="3"/>
        <v>#DIV/0!</v>
      </c>
      <c r="I18" s="56" t="e">
        <f t="shared" si="3"/>
        <v>#DIV/0!</v>
      </c>
      <c r="J18" s="56" t="e">
        <f t="shared" si="3"/>
        <v>#DIV/0!</v>
      </c>
      <c r="K18" s="56" t="e">
        <f t="shared" si="3"/>
        <v>#DIV/0!</v>
      </c>
      <c r="L18" s="110"/>
    </row>
    <row r="19" spans="1:12" ht="21" customHeight="1">
      <c r="A19" s="26" t="s">
        <v>11</v>
      </c>
      <c r="B19" s="31" t="s">
        <v>12</v>
      </c>
      <c r="C19" s="57"/>
      <c r="D19" s="58"/>
      <c r="E19" s="58"/>
      <c r="F19" s="58"/>
      <c r="G19" s="58"/>
      <c r="H19" s="58"/>
      <c r="I19" s="58"/>
      <c r="J19" s="58"/>
      <c r="K19" s="59"/>
      <c r="L19" s="110" t="e">
        <f>K19/C19*100</f>
        <v>#DIV/0!</v>
      </c>
    </row>
    <row r="20" spans="1:12" ht="12.75" customHeight="1">
      <c r="A20" s="28" t="s">
        <v>41</v>
      </c>
      <c r="B20" s="31"/>
      <c r="C20" s="55"/>
      <c r="D20" s="56" t="e">
        <f>D19/C19*100</f>
        <v>#DIV/0!</v>
      </c>
      <c r="E20" s="56" t="e">
        <f aca="true" t="shared" si="4" ref="E20:K20">E19/D19*100</f>
        <v>#DIV/0!</v>
      </c>
      <c r="F20" s="56" t="e">
        <f t="shared" si="4"/>
        <v>#DIV/0!</v>
      </c>
      <c r="G20" s="56" t="e">
        <f t="shared" si="4"/>
        <v>#DIV/0!</v>
      </c>
      <c r="H20" s="56" t="e">
        <f t="shared" si="4"/>
        <v>#DIV/0!</v>
      </c>
      <c r="I20" s="56" t="e">
        <f t="shared" si="4"/>
        <v>#DIV/0!</v>
      </c>
      <c r="J20" s="56" t="e">
        <f t="shared" si="4"/>
        <v>#DIV/0!</v>
      </c>
      <c r="K20" s="56" t="e">
        <f t="shared" si="4"/>
        <v>#DIV/0!</v>
      </c>
      <c r="L20" s="110"/>
    </row>
    <row r="21" spans="1:12" ht="24.75" customHeight="1">
      <c r="A21" s="26" t="s">
        <v>1</v>
      </c>
      <c r="B21" s="31" t="s">
        <v>12</v>
      </c>
      <c r="C21" s="57"/>
      <c r="D21" s="58"/>
      <c r="E21" s="58"/>
      <c r="F21" s="58"/>
      <c r="G21" s="58"/>
      <c r="H21" s="58"/>
      <c r="I21" s="58"/>
      <c r="J21" s="58"/>
      <c r="K21" s="59"/>
      <c r="L21" s="110" t="e">
        <f>K21/C21*100</f>
        <v>#DIV/0!</v>
      </c>
    </row>
    <row r="22" spans="1:12" ht="15" customHeight="1">
      <c r="A22" s="28" t="s">
        <v>41</v>
      </c>
      <c r="B22" s="31"/>
      <c r="C22" s="55"/>
      <c r="D22" s="56" t="e">
        <f>D21/C21*100</f>
        <v>#DIV/0!</v>
      </c>
      <c r="E22" s="56" t="e">
        <f aca="true" t="shared" si="5" ref="E22:K22">E21/D21*100</f>
        <v>#DIV/0!</v>
      </c>
      <c r="F22" s="56" t="e">
        <f t="shared" si="5"/>
        <v>#DIV/0!</v>
      </c>
      <c r="G22" s="56" t="e">
        <f t="shared" si="5"/>
        <v>#DIV/0!</v>
      </c>
      <c r="H22" s="56" t="e">
        <f t="shared" si="5"/>
        <v>#DIV/0!</v>
      </c>
      <c r="I22" s="56" t="e">
        <f t="shared" si="5"/>
        <v>#DIV/0!</v>
      </c>
      <c r="J22" s="56" t="e">
        <f t="shared" si="5"/>
        <v>#DIV/0!</v>
      </c>
      <c r="K22" s="56" t="e">
        <f t="shared" si="5"/>
        <v>#DIV/0!</v>
      </c>
      <c r="L22" s="110"/>
    </row>
    <row r="23" spans="1:12" ht="24.75" customHeight="1">
      <c r="A23" s="26" t="s">
        <v>2</v>
      </c>
      <c r="B23" s="31" t="s">
        <v>12</v>
      </c>
      <c r="C23" s="57"/>
      <c r="D23" s="58"/>
      <c r="E23" s="58"/>
      <c r="F23" s="58"/>
      <c r="G23" s="58"/>
      <c r="H23" s="58"/>
      <c r="I23" s="58"/>
      <c r="J23" s="58"/>
      <c r="K23" s="59"/>
      <c r="L23" s="110" t="e">
        <f>K23/C23*100</f>
        <v>#DIV/0!</v>
      </c>
    </row>
    <row r="24" spans="1:12" ht="13.5" customHeight="1">
      <c r="A24" s="28" t="s">
        <v>41</v>
      </c>
      <c r="B24" s="31"/>
      <c r="C24" s="55"/>
      <c r="D24" s="56" t="e">
        <f>D23/C23*100</f>
        <v>#DIV/0!</v>
      </c>
      <c r="E24" s="56" t="e">
        <f aca="true" t="shared" si="6" ref="E24:K24">E23/D23*100</f>
        <v>#DIV/0!</v>
      </c>
      <c r="F24" s="56" t="e">
        <f t="shared" si="6"/>
        <v>#DIV/0!</v>
      </c>
      <c r="G24" s="56" t="e">
        <f t="shared" si="6"/>
        <v>#DIV/0!</v>
      </c>
      <c r="H24" s="56" t="e">
        <f t="shared" si="6"/>
        <v>#DIV/0!</v>
      </c>
      <c r="I24" s="56" t="e">
        <f t="shared" si="6"/>
        <v>#DIV/0!</v>
      </c>
      <c r="J24" s="56" t="e">
        <f t="shared" si="6"/>
        <v>#DIV/0!</v>
      </c>
      <c r="K24" s="56" t="e">
        <f t="shared" si="6"/>
        <v>#DIV/0!</v>
      </c>
      <c r="L24" s="110"/>
    </row>
    <row r="25" spans="1:12" ht="24.75" customHeight="1">
      <c r="A25" s="26" t="s">
        <v>3</v>
      </c>
      <c r="B25" s="31" t="s">
        <v>12</v>
      </c>
      <c r="C25" s="57">
        <v>2191.9</v>
      </c>
      <c r="D25" s="58">
        <v>534</v>
      </c>
      <c r="E25" s="58">
        <v>840.8</v>
      </c>
      <c r="F25" s="58">
        <v>861.3</v>
      </c>
      <c r="G25" s="149">
        <v>9.7</v>
      </c>
      <c r="H25" s="58">
        <v>450</v>
      </c>
      <c r="I25" s="58">
        <v>472</v>
      </c>
      <c r="J25" s="58">
        <v>496</v>
      </c>
      <c r="K25" s="59">
        <v>525</v>
      </c>
      <c r="L25" s="110">
        <f>K25/C25*100</f>
        <v>23.951822619645053</v>
      </c>
    </row>
    <row r="26" spans="1:12" ht="14.25" customHeight="1">
      <c r="A26" s="28" t="s">
        <v>41</v>
      </c>
      <c r="B26" s="31"/>
      <c r="C26" s="55"/>
      <c r="D26" s="56">
        <f>D25/C25*100</f>
        <v>24.362425293124684</v>
      </c>
      <c r="E26" s="56">
        <f aca="true" t="shared" si="7" ref="E26:K26">E25/D25*100</f>
        <v>157.45318352059925</v>
      </c>
      <c r="F26" s="56">
        <f t="shared" si="7"/>
        <v>102.43815413891532</v>
      </c>
      <c r="G26" s="56">
        <f t="shared" si="7"/>
        <v>1.1262045744804365</v>
      </c>
      <c r="H26" s="56">
        <f t="shared" si="7"/>
        <v>4639.175257731959</v>
      </c>
      <c r="I26" s="56">
        <f t="shared" si="7"/>
        <v>104.8888888888889</v>
      </c>
      <c r="J26" s="56">
        <f t="shared" si="7"/>
        <v>105.08474576271188</v>
      </c>
      <c r="K26" s="56">
        <f t="shared" si="7"/>
        <v>105.84677419354837</v>
      </c>
      <c r="L26" s="110"/>
    </row>
    <row r="27" spans="1:12" ht="24" customHeight="1">
      <c r="A27" s="27" t="s">
        <v>34</v>
      </c>
      <c r="B27" s="31" t="s">
        <v>12</v>
      </c>
      <c r="C27" s="57">
        <v>455.2</v>
      </c>
      <c r="D27" s="58">
        <v>387.9</v>
      </c>
      <c r="E27" s="58">
        <v>316.3</v>
      </c>
      <c r="F27" s="58">
        <v>392.8</v>
      </c>
      <c r="G27" s="58">
        <v>591.4</v>
      </c>
      <c r="H27" s="58">
        <v>598</v>
      </c>
      <c r="I27" s="58">
        <v>610</v>
      </c>
      <c r="J27" s="58">
        <v>625</v>
      </c>
      <c r="K27" s="59">
        <v>643</v>
      </c>
      <c r="L27" s="110">
        <f>K27/C27*100</f>
        <v>141.25659050966607</v>
      </c>
    </row>
    <row r="28" spans="1:12" ht="16.5" customHeight="1">
      <c r="A28" s="28" t="s">
        <v>41</v>
      </c>
      <c r="B28" s="31"/>
      <c r="C28" s="55"/>
      <c r="D28" s="56">
        <f>D27/C27*100</f>
        <v>85.2152899824253</v>
      </c>
      <c r="E28" s="56">
        <f aca="true" t="shared" si="8" ref="E28:K28">E27/D27*100</f>
        <v>81.54163444186648</v>
      </c>
      <c r="F28" s="56">
        <f t="shared" si="8"/>
        <v>124.18589946253557</v>
      </c>
      <c r="G28" s="56">
        <f t="shared" si="8"/>
        <v>150.5600814663951</v>
      </c>
      <c r="H28" s="56">
        <f t="shared" si="8"/>
        <v>101.11599594183294</v>
      </c>
      <c r="I28" s="56">
        <f t="shared" si="8"/>
        <v>102.0066889632107</v>
      </c>
      <c r="J28" s="56">
        <f t="shared" si="8"/>
        <v>102.45901639344261</v>
      </c>
      <c r="K28" s="56">
        <f t="shared" si="8"/>
        <v>102.88</v>
      </c>
      <c r="L28" s="110"/>
    </row>
    <row r="29" spans="1:12" ht="24.75" customHeight="1">
      <c r="A29" s="26" t="s">
        <v>4</v>
      </c>
      <c r="B29" s="31" t="s">
        <v>12</v>
      </c>
      <c r="C29" s="57">
        <v>2759.8</v>
      </c>
      <c r="D29" s="58">
        <v>4053</v>
      </c>
      <c r="E29" s="58">
        <v>4317.6</v>
      </c>
      <c r="F29" s="58">
        <v>4593.3</v>
      </c>
      <c r="G29" s="58">
        <v>5012.3</v>
      </c>
      <c r="H29" s="58">
        <v>5080</v>
      </c>
      <c r="I29" s="58">
        <v>5170</v>
      </c>
      <c r="J29" s="58">
        <v>5280</v>
      </c>
      <c r="K29" s="59">
        <v>5400</v>
      </c>
      <c r="L29" s="110">
        <f>K29/C29*100</f>
        <v>195.66635263424885</v>
      </c>
    </row>
    <row r="30" spans="1:12" ht="15" customHeight="1">
      <c r="A30" s="28" t="s">
        <v>41</v>
      </c>
      <c r="B30" s="31"/>
      <c r="C30" s="55"/>
      <c r="D30" s="56">
        <f>D29/C29*100</f>
        <v>146.8584680049279</v>
      </c>
      <c r="E30" s="56">
        <f aca="true" t="shared" si="9" ref="E30:K30">E29/D29*100</f>
        <v>106.52849740932643</v>
      </c>
      <c r="F30" s="56">
        <f t="shared" si="9"/>
        <v>106.38549193996664</v>
      </c>
      <c r="G30" s="56">
        <f t="shared" si="9"/>
        <v>109.12198201728604</v>
      </c>
      <c r="H30" s="56">
        <f t="shared" si="9"/>
        <v>101.35067733375895</v>
      </c>
      <c r="I30" s="56">
        <f t="shared" si="9"/>
        <v>101.77165354330708</v>
      </c>
      <c r="J30" s="56">
        <f t="shared" si="9"/>
        <v>102.12765957446808</v>
      </c>
      <c r="K30" s="56">
        <f t="shared" si="9"/>
        <v>102.27272727272727</v>
      </c>
      <c r="L30" s="110"/>
    </row>
    <row r="31" spans="1:12" ht="24.75" customHeight="1">
      <c r="A31" s="26" t="s">
        <v>5</v>
      </c>
      <c r="B31" s="33" t="s">
        <v>7</v>
      </c>
      <c r="C31" s="57">
        <v>62394</v>
      </c>
      <c r="D31" s="58">
        <v>65344</v>
      </c>
      <c r="E31" s="58">
        <v>99293</v>
      </c>
      <c r="F31" s="58">
        <v>118416</v>
      </c>
      <c r="G31" s="58">
        <v>126079</v>
      </c>
      <c r="H31" s="58">
        <v>126100</v>
      </c>
      <c r="I31" s="58">
        <v>126200</v>
      </c>
      <c r="J31" s="58">
        <v>126300</v>
      </c>
      <c r="K31" s="59">
        <v>126400</v>
      </c>
      <c r="L31" s="110">
        <f>K31/C31*100</f>
        <v>202.5835817546559</v>
      </c>
    </row>
    <row r="32" spans="1:12" ht="15" customHeight="1">
      <c r="A32" s="28" t="s">
        <v>41</v>
      </c>
      <c r="B32" s="33"/>
      <c r="C32" s="55"/>
      <c r="D32" s="56">
        <f>D31/C31*100</f>
        <v>104.72801871974869</v>
      </c>
      <c r="E32" s="56">
        <f aca="true" t="shared" si="10" ref="E32:K32">E31/D31*100</f>
        <v>151.95427277179238</v>
      </c>
      <c r="F32" s="56">
        <f t="shared" si="10"/>
        <v>119.25916227730052</v>
      </c>
      <c r="G32" s="56">
        <f t="shared" si="10"/>
        <v>106.47125388461018</v>
      </c>
      <c r="H32" s="56">
        <f t="shared" si="10"/>
        <v>100.01665622347893</v>
      </c>
      <c r="I32" s="56">
        <f t="shared" si="10"/>
        <v>100.07930214115781</v>
      </c>
      <c r="J32" s="56">
        <f t="shared" si="10"/>
        <v>100.07923930269413</v>
      </c>
      <c r="K32" s="56">
        <f t="shared" si="10"/>
        <v>100.07917656373712</v>
      </c>
      <c r="L32" s="110"/>
    </row>
    <row r="33" spans="1:12" ht="24.75" customHeight="1">
      <c r="A33" s="26" t="s">
        <v>15</v>
      </c>
      <c r="B33" s="33" t="s">
        <v>8</v>
      </c>
      <c r="C33" s="57"/>
      <c r="D33" s="58"/>
      <c r="E33" s="58"/>
      <c r="F33" s="58"/>
      <c r="G33" s="58"/>
      <c r="H33" s="58"/>
      <c r="I33" s="58"/>
      <c r="J33" s="58"/>
      <c r="K33" s="59"/>
      <c r="L33" s="110" t="e">
        <f>K33/C33*100</f>
        <v>#DIV/0!</v>
      </c>
    </row>
    <row r="34" spans="1:12" ht="15.75" customHeight="1">
      <c r="A34" s="28" t="s">
        <v>41</v>
      </c>
      <c r="B34" s="33"/>
      <c r="C34" s="55"/>
      <c r="D34" s="56" t="e">
        <f>D33/C33*100</f>
        <v>#DIV/0!</v>
      </c>
      <c r="E34" s="56" t="e">
        <f aca="true" t="shared" si="11" ref="E34:K34">E33/D33*100</f>
        <v>#DIV/0!</v>
      </c>
      <c r="F34" s="56" t="e">
        <f t="shared" si="11"/>
        <v>#DIV/0!</v>
      </c>
      <c r="G34" s="56" t="e">
        <f t="shared" si="11"/>
        <v>#DIV/0!</v>
      </c>
      <c r="H34" s="56" t="e">
        <f t="shared" si="11"/>
        <v>#DIV/0!</v>
      </c>
      <c r="I34" s="56" t="e">
        <f t="shared" si="11"/>
        <v>#DIV/0!</v>
      </c>
      <c r="J34" s="56" t="e">
        <f t="shared" si="11"/>
        <v>#DIV/0!</v>
      </c>
      <c r="K34" s="56" t="e">
        <f t="shared" si="11"/>
        <v>#DIV/0!</v>
      </c>
      <c r="L34" s="110"/>
    </row>
    <row r="35" spans="1:12" ht="21" customHeight="1">
      <c r="A35" s="36" t="s">
        <v>16</v>
      </c>
      <c r="B35" s="33" t="s">
        <v>9</v>
      </c>
      <c r="C35" s="146">
        <v>152321</v>
      </c>
      <c r="D35" s="147">
        <v>172732</v>
      </c>
      <c r="E35" s="147">
        <v>190856</v>
      </c>
      <c r="F35" s="147">
        <v>165277</v>
      </c>
      <c r="G35" s="147">
        <v>116297</v>
      </c>
      <c r="H35" s="147">
        <v>124322</v>
      </c>
      <c r="I35" s="147">
        <v>133024</v>
      </c>
      <c r="J35" s="147">
        <v>143799</v>
      </c>
      <c r="K35" s="148">
        <v>156022</v>
      </c>
      <c r="L35" s="110">
        <f>K35/C35*100</f>
        <v>102.42973719972952</v>
      </c>
    </row>
    <row r="36" spans="1:12" ht="13.5" customHeight="1" thickBot="1">
      <c r="A36" s="28" t="s">
        <v>41</v>
      </c>
      <c r="B36" s="35"/>
      <c r="C36" s="60"/>
      <c r="D36" s="61">
        <f>D35/C35*100</f>
        <v>113.39999080888387</v>
      </c>
      <c r="E36" s="61">
        <f aca="true" t="shared" si="12" ref="E36:K36">E35/D35*100</f>
        <v>110.49255494060162</v>
      </c>
      <c r="F36" s="61">
        <f t="shared" si="12"/>
        <v>86.5977490883179</v>
      </c>
      <c r="G36" s="61">
        <f t="shared" si="12"/>
        <v>70.36490255752464</v>
      </c>
      <c r="H36" s="61">
        <f t="shared" si="12"/>
        <v>106.90043595277608</v>
      </c>
      <c r="I36" s="61">
        <f t="shared" si="12"/>
        <v>106.99956564405335</v>
      </c>
      <c r="J36" s="61">
        <f t="shared" si="12"/>
        <v>108.10004209766659</v>
      </c>
      <c r="K36" s="61">
        <f t="shared" si="12"/>
        <v>108.50005911028589</v>
      </c>
      <c r="L36" s="112"/>
    </row>
    <row r="37" spans="1:12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8.75">
      <c r="A39" s="6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2:12" ht="12.7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</sheetData>
  <sheetProtection/>
  <mergeCells count="8">
    <mergeCell ref="L9:L10"/>
    <mergeCell ref="A9:A10"/>
    <mergeCell ref="B9:B10"/>
    <mergeCell ref="C9:G9"/>
    <mergeCell ref="A1:L1"/>
    <mergeCell ref="A6:L6"/>
    <mergeCell ref="A7:L7"/>
    <mergeCell ref="E3:F3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7"/>
  <sheetViews>
    <sheetView zoomScale="80" zoomScaleNormal="80" zoomScalePageLayoutView="0" workbookViewId="0" topLeftCell="A1">
      <selection activeCell="I39" sqref="I39"/>
    </sheetView>
  </sheetViews>
  <sheetFormatPr defaultColWidth="9.00390625" defaultRowHeight="12.75"/>
  <cols>
    <col min="1" max="1" width="38.75390625" style="0" customWidth="1"/>
    <col min="2" max="7" width="11.75390625" style="0" customWidth="1"/>
    <col min="8" max="8" width="10.75390625" style="0" customWidth="1"/>
    <col min="9" max="11" width="11.75390625" style="0" customWidth="1"/>
    <col min="12" max="12" width="12.75390625" style="0" customWidth="1"/>
  </cols>
  <sheetData>
    <row r="1" spans="1:12" ht="15">
      <c r="A1" s="189" t="s">
        <v>46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ht="1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8" ht="16.5" thickBot="1">
      <c r="A3" s="15"/>
      <c r="D3" s="14"/>
      <c r="E3" s="181" t="s">
        <v>56</v>
      </c>
      <c r="F3" s="181"/>
      <c r="G3" s="14"/>
      <c r="H3" s="1"/>
    </row>
    <row r="4" spans="1:6" ht="15.75">
      <c r="A4" s="1"/>
      <c r="E4" s="16" t="s">
        <v>33</v>
      </c>
      <c r="F4" s="17"/>
    </row>
    <row r="5" spans="1:8" ht="8.25" customHeight="1">
      <c r="A5" s="1"/>
      <c r="B5" s="2"/>
      <c r="C5" s="2"/>
      <c r="H5" s="2"/>
    </row>
    <row r="6" spans="1:12" ht="14.25">
      <c r="A6" s="190" t="s">
        <v>51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</row>
    <row r="7" spans="1:12" ht="14.25">
      <c r="A7" s="190" t="s">
        <v>53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</row>
    <row r="8" ht="8.25" customHeight="1" thickBot="1"/>
    <row r="9" spans="1:12" ht="18" customHeight="1" thickBot="1">
      <c r="A9" s="182" t="s">
        <v>0</v>
      </c>
      <c r="B9" s="184" t="s">
        <v>42</v>
      </c>
      <c r="C9" s="186" t="s">
        <v>40</v>
      </c>
      <c r="D9" s="187"/>
      <c r="E9" s="187"/>
      <c r="F9" s="187"/>
      <c r="G9" s="188"/>
      <c r="H9" s="8" t="s">
        <v>10</v>
      </c>
      <c r="I9" s="11" t="s">
        <v>13</v>
      </c>
      <c r="J9" s="9"/>
      <c r="K9" s="10"/>
      <c r="L9" s="175" t="s">
        <v>48</v>
      </c>
    </row>
    <row r="10" spans="1:12" ht="19.5" customHeight="1" thickBot="1">
      <c r="A10" s="183"/>
      <c r="B10" s="185"/>
      <c r="C10" s="12">
        <v>2014</v>
      </c>
      <c r="D10" s="12">
        <v>2015</v>
      </c>
      <c r="E10" s="69">
        <v>2016</v>
      </c>
      <c r="F10" s="21">
        <v>2017</v>
      </c>
      <c r="G10" s="21">
        <v>2018</v>
      </c>
      <c r="H10" s="21">
        <v>2019</v>
      </c>
      <c r="I10" s="11">
        <v>2020</v>
      </c>
      <c r="J10" s="7">
        <v>2021</v>
      </c>
      <c r="K10" s="7">
        <v>2022</v>
      </c>
      <c r="L10" s="176"/>
    </row>
    <row r="11" spans="1:12" ht="24.75" customHeight="1">
      <c r="A11" s="38" t="s">
        <v>36</v>
      </c>
      <c r="B11" s="47" t="s">
        <v>6</v>
      </c>
      <c r="C11" s="62">
        <v>33746.1</v>
      </c>
      <c r="D11" s="53">
        <v>27544.3</v>
      </c>
      <c r="E11" s="53">
        <v>31206</v>
      </c>
      <c r="F11" s="53">
        <v>39281.9</v>
      </c>
      <c r="G11" s="53">
        <v>35604.4</v>
      </c>
      <c r="H11" s="53">
        <v>36165</v>
      </c>
      <c r="I11" s="53">
        <v>36900</v>
      </c>
      <c r="J11" s="53">
        <v>37800</v>
      </c>
      <c r="K11" s="54">
        <v>39000</v>
      </c>
      <c r="L11" s="109">
        <f>K11/C11*100</f>
        <v>115.56891018517696</v>
      </c>
    </row>
    <row r="12" spans="1:12" ht="14.25" customHeight="1">
      <c r="A12" s="39" t="s">
        <v>41</v>
      </c>
      <c r="B12" s="48"/>
      <c r="C12" s="63"/>
      <c r="D12" s="56">
        <f aca="true" t="shared" si="0" ref="D12:K12">D11/C11*100</f>
        <v>81.62217263624537</v>
      </c>
      <c r="E12" s="56">
        <f t="shared" si="0"/>
        <v>113.29385753132229</v>
      </c>
      <c r="F12" s="56">
        <f t="shared" si="0"/>
        <v>125.87931807985643</v>
      </c>
      <c r="G12" s="56">
        <f t="shared" si="0"/>
        <v>90.63818196166682</v>
      </c>
      <c r="H12" s="56">
        <f t="shared" si="0"/>
        <v>101.57452449697229</v>
      </c>
      <c r="I12" s="56">
        <f t="shared" si="0"/>
        <v>102.03235172127746</v>
      </c>
      <c r="J12" s="56">
        <f t="shared" si="0"/>
        <v>102.4390243902439</v>
      </c>
      <c r="K12" s="56">
        <f t="shared" si="0"/>
        <v>103.17460317460319</v>
      </c>
      <c r="L12" s="113"/>
    </row>
    <row r="13" spans="1:12" ht="27.75" customHeight="1">
      <c r="A13" s="40" t="s">
        <v>37</v>
      </c>
      <c r="B13" s="49" t="s">
        <v>12</v>
      </c>
      <c r="C13" s="64">
        <v>44.2</v>
      </c>
      <c r="D13" s="58">
        <v>20</v>
      </c>
      <c r="E13" s="58">
        <v>250.8</v>
      </c>
      <c r="F13" s="58">
        <v>1774.4</v>
      </c>
      <c r="G13" s="58">
        <v>937.8</v>
      </c>
      <c r="H13" s="58">
        <v>940</v>
      </c>
      <c r="I13" s="58">
        <v>950</v>
      </c>
      <c r="J13" s="58">
        <v>960</v>
      </c>
      <c r="K13" s="59">
        <v>975</v>
      </c>
      <c r="L13" s="113">
        <f>K13/C13*100</f>
        <v>2205.8823529411766</v>
      </c>
    </row>
    <row r="14" spans="1:12" ht="15" customHeight="1">
      <c r="A14" s="39" t="s">
        <v>41</v>
      </c>
      <c r="B14" s="50"/>
      <c r="C14" s="63"/>
      <c r="D14" s="56">
        <f aca="true" t="shared" si="1" ref="D14:K14">D13/C13*100</f>
        <v>45.24886877828054</v>
      </c>
      <c r="E14" s="56">
        <f t="shared" si="1"/>
        <v>1254</v>
      </c>
      <c r="F14" s="56">
        <f t="shared" si="1"/>
        <v>707.4960127591706</v>
      </c>
      <c r="G14" s="56">
        <f t="shared" si="1"/>
        <v>52.85166816952208</v>
      </c>
      <c r="H14" s="56">
        <f t="shared" si="1"/>
        <v>100.23459159735553</v>
      </c>
      <c r="I14" s="56">
        <f t="shared" si="1"/>
        <v>101.06382978723406</v>
      </c>
      <c r="J14" s="56">
        <f t="shared" si="1"/>
        <v>101.05263157894737</v>
      </c>
      <c r="K14" s="56">
        <f t="shared" si="1"/>
        <v>101.5625</v>
      </c>
      <c r="L14" s="113"/>
    </row>
    <row r="15" spans="1:12" ht="29.25" customHeight="1">
      <c r="A15" s="40" t="s">
        <v>39</v>
      </c>
      <c r="B15" s="49" t="s">
        <v>12</v>
      </c>
      <c r="C15" s="64">
        <v>80.4</v>
      </c>
      <c r="D15" s="58">
        <v>579</v>
      </c>
      <c r="E15" s="58">
        <v>498.4</v>
      </c>
      <c r="F15" s="58">
        <v>650.1</v>
      </c>
      <c r="G15" s="58">
        <v>412</v>
      </c>
      <c r="H15" s="58">
        <v>420</v>
      </c>
      <c r="I15" s="58">
        <v>430</v>
      </c>
      <c r="J15" s="58">
        <v>441</v>
      </c>
      <c r="K15" s="59">
        <v>458</v>
      </c>
      <c r="L15" s="113">
        <f>K15/C15*100</f>
        <v>569.6517412935324</v>
      </c>
    </row>
    <row r="16" spans="1:12" ht="15.75" customHeight="1">
      <c r="A16" s="39" t="s">
        <v>41</v>
      </c>
      <c r="B16" s="49"/>
      <c r="C16" s="63"/>
      <c r="D16" s="56">
        <f aca="true" t="shared" si="2" ref="D16:K16">D15/C15*100</f>
        <v>720.1492537313432</v>
      </c>
      <c r="E16" s="56">
        <f t="shared" si="2"/>
        <v>86.07944732297064</v>
      </c>
      <c r="F16" s="56">
        <f t="shared" si="2"/>
        <v>130.43739967897272</v>
      </c>
      <c r="G16" s="56">
        <f t="shared" si="2"/>
        <v>63.374865405322254</v>
      </c>
      <c r="H16" s="56">
        <f t="shared" si="2"/>
        <v>101.94174757281553</v>
      </c>
      <c r="I16" s="56">
        <f t="shared" si="2"/>
        <v>102.38095238095238</v>
      </c>
      <c r="J16" s="56">
        <f t="shared" si="2"/>
        <v>102.55813953488374</v>
      </c>
      <c r="K16" s="56">
        <f t="shared" si="2"/>
        <v>103.8548752834467</v>
      </c>
      <c r="L16" s="113"/>
    </row>
    <row r="17" spans="1:12" ht="29.25" customHeight="1">
      <c r="A17" s="41" t="s">
        <v>38</v>
      </c>
      <c r="B17" s="49" t="s">
        <v>12</v>
      </c>
      <c r="C17" s="64"/>
      <c r="D17" s="58"/>
      <c r="E17" s="58"/>
      <c r="F17" s="58"/>
      <c r="G17" s="58"/>
      <c r="H17" s="58"/>
      <c r="I17" s="58"/>
      <c r="J17" s="58"/>
      <c r="K17" s="59"/>
      <c r="L17" s="113" t="e">
        <f>K17/C17*100</f>
        <v>#DIV/0!</v>
      </c>
    </row>
    <row r="18" spans="1:12" ht="15.75" customHeight="1">
      <c r="A18" s="39" t="s">
        <v>41</v>
      </c>
      <c r="B18" s="49"/>
      <c r="C18" s="63"/>
      <c r="D18" s="56" t="e">
        <f aca="true" t="shared" si="3" ref="D18:K18">D17/C17*100</f>
        <v>#DIV/0!</v>
      </c>
      <c r="E18" s="56" t="e">
        <f t="shared" si="3"/>
        <v>#DIV/0!</v>
      </c>
      <c r="F18" s="56" t="e">
        <f t="shared" si="3"/>
        <v>#DIV/0!</v>
      </c>
      <c r="G18" s="56" t="e">
        <f t="shared" si="3"/>
        <v>#DIV/0!</v>
      </c>
      <c r="H18" s="56" t="e">
        <f t="shared" si="3"/>
        <v>#DIV/0!</v>
      </c>
      <c r="I18" s="56" t="e">
        <f t="shared" si="3"/>
        <v>#DIV/0!</v>
      </c>
      <c r="J18" s="56" t="e">
        <f t="shared" si="3"/>
        <v>#DIV/0!</v>
      </c>
      <c r="K18" s="56" t="e">
        <f t="shared" si="3"/>
        <v>#DIV/0!</v>
      </c>
      <c r="L18" s="113"/>
    </row>
    <row r="19" spans="1:12" ht="24.75" customHeight="1">
      <c r="A19" s="42" t="s">
        <v>11</v>
      </c>
      <c r="B19" s="49" t="s">
        <v>12</v>
      </c>
      <c r="C19" s="64"/>
      <c r="D19" s="58"/>
      <c r="E19" s="58"/>
      <c r="F19" s="58"/>
      <c r="G19" s="58"/>
      <c r="H19" s="58"/>
      <c r="I19" s="58"/>
      <c r="J19" s="58"/>
      <c r="K19" s="59"/>
      <c r="L19" s="113" t="e">
        <f>K19/C19*100</f>
        <v>#DIV/0!</v>
      </c>
    </row>
    <row r="20" spans="1:12" ht="15" customHeight="1">
      <c r="A20" s="39" t="s">
        <v>41</v>
      </c>
      <c r="B20" s="49"/>
      <c r="C20" s="63"/>
      <c r="D20" s="56" t="e">
        <f aca="true" t="shared" si="4" ref="D20:K20">D19/C19*100</f>
        <v>#DIV/0!</v>
      </c>
      <c r="E20" s="56" t="e">
        <f t="shared" si="4"/>
        <v>#DIV/0!</v>
      </c>
      <c r="F20" s="56" t="e">
        <f t="shared" si="4"/>
        <v>#DIV/0!</v>
      </c>
      <c r="G20" s="56" t="e">
        <f t="shared" si="4"/>
        <v>#DIV/0!</v>
      </c>
      <c r="H20" s="56" t="e">
        <f t="shared" si="4"/>
        <v>#DIV/0!</v>
      </c>
      <c r="I20" s="56" t="e">
        <f t="shared" si="4"/>
        <v>#DIV/0!</v>
      </c>
      <c r="J20" s="56" t="e">
        <f t="shared" si="4"/>
        <v>#DIV/0!</v>
      </c>
      <c r="K20" s="56" t="e">
        <f t="shared" si="4"/>
        <v>#DIV/0!</v>
      </c>
      <c r="L20" s="113"/>
    </row>
    <row r="21" spans="1:12" ht="24.75" customHeight="1">
      <c r="A21" s="42" t="s">
        <v>1</v>
      </c>
      <c r="B21" s="49" t="s">
        <v>12</v>
      </c>
      <c r="C21" s="64">
        <v>0</v>
      </c>
      <c r="D21" s="58">
        <v>0</v>
      </c>
      <c r="E21" s="58">
        <v>0</v>
      </c>
      <c r="F21" s="58">
        <v>0</v>
      </c>
      <c r="G21" s="58">
        <v>37</v>
      </c>
      <c r="H21" s="58">
        <v>39</v>
      </c>
      <c r="I21" s="58">
        <v>42</v>
      </c>
      <c r="J21" s="58">
        <v>47</v>
      </c>
      <c r="K21" s="59">
        <v>54</v>
      </c>
      <c r="L21" s="113" t="e">
        <f>K21/C21*100</f>
        <v>#DIV/0!</v>
      </c>
    </row>
    <row r="22" spans="1:12" ht="15" customHeight="1">
      <c r="A22" s="39" t="s">
        <v>41</v>
      </c>
      <c r="B22" s="49"/>
      <c r="C22" s="63"/>
      <c r="D22" s="56" t="e">
        <f aca="true" t="shared" si="5" ref="D22:K22">D21/C21*100</f>
        <v>#DIV/0!</v>
      </c>
      <c r="E22" s="56" t="e">
        <f t="shared" si="5"/>
        <v>#DIV/0!</v>
      </c>
      <c r="F22" s="56" t="e">
        <f t="shared" si="5"/>
        <v>#DIV/0!</v>
      </c>
      <c r="G22" s="56" t="e">
        <f t="shared" si="5"/>
        <v>#DIV/0!</v>
      </c>
      <c r="H22" s="56">
        <f t="shared" si="5"/>
        <v>105.40540540540539</v>
      </c>
      <c r="I22" s="56">
        <f t="shared" si="5"/>
        <v>107.6923076923077</v>
      </c>
      <c r="J22" s="56">
        <f t="shared" si="5"/>
        <v>111.90476190476191</v>
      </c>
      <c r="K22" s="56">
        <f t="shared" si="5"/>
        <v>114.89361702127661</v>
      </c>
      <c r="L22" s="113"/>
    </row>
    <row r="23" spans="1:12" ht="24.75" customHeight="1">
      <c r="A23" s="42" t="s">
        <v>2</v>
      </c>
      <c r="B23" s="49" t="s">
        <v>12</v>
      </c>
      <c r="C23" s="64"/>
      <c r="D23" s="58"/>
      <c r="E23" s="58"/>
      <c r="F23" s="58"/>
      <c r="G23" s="58"/>
      <c r="H23" s="58"/>
      <c r="I23" s="58"/>
      <c r="J23" s="58"/>
      <c r="K23" s="59"/>
      <c r="L23" s="113" t="e">
        <f>K23/C23*100</f>
        <v>#DIV/0!</v>
      </c>
    </row>
    <row r="24" spans="1:12" ht="14.25" customHeight="1">
      <c r="A24" s="39" t="s">
        <v>41</v>
      </c>
      <c r="B24" s="49"/>
      <c r="C24" s="63"/>
      <c r="D24" s="56" t="e">
        <f aca="true" t="shared" si="6" ref="D24:K24">D23/C23*100</f>
        <v>#DIV/0!</v>
      </c>
      <c r="E24" s="56" t="e">
        <f t="shared" si="6"/>
        <v>#DIV/0!</v>
      </c>
      <c r="F24" s="56" t="e">
        <f t="shared" si="6"/>
        <v>#DIV/0!</v>
      </c>
      <c r="G24" s="56" t="e">
        <f t="shared" si="6"/>
        <v>#DIV/0!</v>
      </c>
      <c r="H24" s="56" t="e">
        <f t="shared" si="6"/>
        <v>#DIV/0!</v>
      </c>
      <c r="I24" s="56" t="e">
        <f t="shared" si="6"/>
        <v>#DIV/0!</v>
      </c>
      <c r="J24" s="56" t="e">
        <f t="shared" si="6"/>
        <v>#DIV/0!</v>
      </c>
      <c r="K24" s="56" t="e">
        <f t="shared" si="6"/>
        <v>#DIV/0!</v>
      </c>
      <c r="L24" s="113"/>
    </row>
    <row r="25" spans="1:12" ht="24.75" customHeight="1">
      <c r="A25" s="42" t="s">
        <v>3</v>
      </c>
      <c r="B25" s="49" t="s">
        <v>12</v>
      </c>
      <c r="C25" s="64">
        <v>0</v>
      </c>
      <c r="D25" s="58">
        <v>0</v>
      </c>
      <c r="E25" s="58">
        <v>2.5</v>
      </c>
      <c r="F25" s="58">
        <v>2.5</v>
      </c>
      <c r="G25" s="58">
        <v>22</v>
      </c>
      <c r="H25" s="58">
        <v>23</v>
      </c>
      <c r="I25" s="58">
        <v>25</v>
      </c>
      <c r="J25" s="58">
        <v>28</v>
      </c>
      <c r="K25" s="59">
        <v>32</v>
      </c>
      <c r="L25" s="113" t="e">
        <f>K25/C25*100</f>
        <v>#DIV/0!</v>
      </c>
    </row>
    <row r="26" spans="1:12" ht="14.25" customHeight="1">
      <c r="A26" s="39" t="s">
        <v>41</v>
      </c>
      <c r="B26" s="49"/>
      <c r="C26" s="63"/>
      <c r="D26" s="56" t="e">
        <f aca="true" t="shared" si="7" ref="D26:K26">D25/C25*100</f>
        <v>#DIV/0!</v>
      </c>
      <c r="E26" s="56" t="e">
        <f t="shared" si="7"/>
        <v>#DIV/0!</v>
      </c>
      <c r="F26" s="56">
        <f t="shared" si="7"/>
        <v>100</v>
      </c>
      <c r="G26" s="56">
        <f t="shared" si="7"/>
        <v>880.0000000000001</v>
      </c>
      <c r="H26" s="56">
        <f t="shared" si="7"/>
        <v>104.54545454545455</v>
      </c>
      <c r="I26" s="56">
        <f t="shared" si="7"/>
        <v>108.69565217391303</v>
      </c>
      <c r="J26" s="56">
        <f t="shared" si="7"/>
        <v>112.00000000000001</v>
      </c>
      <c r="K26" s="56">
        <f t="shared" si="7"/>
        <v>114.28571428571428</v>
      </c>
      <c r="L26" s="113"/>
    </row>
    <row r="27" spans="1:12" ht="29.25" customHeight="1">
      <c r="A27" s="43" t="s">
        <v>34</v>
      </c>
      <c r="B27" s="49" t="s">
        <v>12</v>
      </c>
      <c r="C27" s="64">
        <v>196.6</v>
      </c>
      <c r="D27" s="58">
        <v>91.4</v>
      </c>
      <c r="E27" s="58">
        <v>113.6</v>
      </c>
      <c r="F27" s="58">
        <v>38.9</v>
      </c>
      <c r="G27" s="58">
        <v>63.1</v>
      </c>
      <c r="H27" s="58">
        <v>65.5</v>
      </c>
      <c r="I27" s="58">
        <v>69</v>
      </c>
      <c r="J27" s="58">
        <v>73</v>
      </c>
      <c r="K27" s="59">
        <v>78</v>
      </c>
      <c r="L27" s="113">
        <f>K27/C27*100</f>
        <v>39.67446592065107</v>
      </c>
    </row>
    <row r="28" spans="1:12" ht="12.75">
      <c r="A28" s="39" t="s">
        <v>41</v>
      </c>
      <c r="B28" s="49"/>
      <c r="C28" s="63"/>
      <c r="D28" s="56">
        <f aca="true" t="shared" si="8" ref="D28:K28">D27/C27*100</f>
        <v>46.490335707019334</v>
      </c>
      <c r="E28" s="56">
        <f t="shared" si="8"/>
        <v>124.28884026258204</v>
      </c>
      <c r="F28" s="56">
        <f t="shared" si="8"/>
        <v>34.24295774647887</v>
      </c>
      <c r="G28" s="56">
        <f t="shared" si="8"/>
        <v>162.21079691516712</v>
      </c>
      <c r="H28" s="56">
        <f t="shared" si="8"/>
        <v>103.80348652931855</v>
      </c>
      <c r="I28" s="56">
        <f t="shared" si="8"/>
        <v>105.34351145038168</v>
      </c>
      <c r="J28" s="56">
        <f t="shared" si="8"/>
        <v>105.79710144927536</v>
      </c>
      <c r="K28" s="56">
        <f t="shared" si="8"/>
        <v>106.84931506849315</v>
      </c>
      <c r="L28" s="113"/>
    </row>
    <row r="29" spans="1:12" ht="24.75" customHeight="1">
      <c r="A29" s="42" t="s">
        <v>4</v>
      </c>
      <c r="B29" s="49" t="s">
        <v>12</v>
      </c>
      <c r="C29" s="64">
        <v>887.8</v>
      </c>
      <c r="D29" s="58">
        <v>417.6</v>
      </c>
      <c r="E29" s="58">
        <v>299.9</v>
      </c>
      <c r="F29" s="58">
        <v>324.4</v>
      </c>
      <c r="G29" s="58">
        <v>518.5</v>
      </c>
      <c r="H29" s="58">
        <v>540</v>
      </c>
      <c r="I29" s="58">
        <v>569</v>
      </c>
      <c r="J29" s="58">
        <v>602</v>
      </c>
      <c r="K29" s="59">
        <v>645</v>
      </c>
      <c r="L29" s="113">
        <f>K29/C29*100</f>
        <v>72.65149808515432</v>
      </c>
    </row>
    <row r="30" spans="1:12" ht="14.25" customHeight="1">
      <c r="A30" s="39" t="s">
        <v>41</v>
      </c>
      <c r="B30" s="49"/>
      <c r="C30" s="63"/>
      <c r="D30" s="56">
        <f aca="true" t="shared" si="9" ref="D30:K30">D29/C29*100</f>
        <v>47.037621085830146</v>
      </c>
      <c r="E30" s="56">
        <f t="shared" si="9"/>
        <v>71.81513409961686</v>
      </c>
      <c r="F30" s="56">
        <f t="shared" si="9"/>
        <v>108.16938979659886</v>
      </c>
      <c r="G30" s="56">
        <f t="shared" si="9"/>
        <v>159.8335388409371</v>
      </c>
      <c r="H30" s="56">
        <f t="shared" si="9"/>
        <v>104.14657666345227</v>
      </c>
      <c r="I30" s="56">
        <f t="shared" si="9"/>
        <v>105.37037037037038</v>
      </c>
      <c r="J30" s="56">
        <f t="shared" si="9"/>
        <v>105.79964850615113</v>
      </c>
      <c r="K30" s="56">
        <f t="shared" si="9"/>
        <v>107.14285714285714</v>
      </c>
      <c r="L30" s="113"/>
    </row>
    <row r="31" spans="1:12" ht="24.75" customHeight="1">
      <c r="A31" s="42" t="s">
        <v>5</v>
      </c>
      <c r="B31" s="46" t="s">
        <v>7</v>
      </c>
      <c r="C31" s="64">
        <v>26</v>
      </c>
      <c r="D31" s="58">
        <v>27</v>
      </c>
      <c r="E31" s="58">
        <v>24</v>
      </c>
      <c r="F31" s="58">
        <v>37</v>
      </c>
      <c r="G31" s="58">
        <v>18</v>
      </c>
      <c r="H31" s="58">
        <v>20</v>
      </c>
      <c r="I31" s="58">
        <v>22.5</v>
      </c>
      <c r="J31" s="58">
        <v>25.5</v>
      </c>
      <c r="K31" s="59">
        <v>29</v>
      </c>
      <c r="L31" s="113">
        <f>K31/C31*100</f>
        <v>111.53846153846155</v>
      </c>
    </row>
    <row r="32" spans="1:12" ht="12.75" customHeight="1">
      <c r="A32" s="39" t="s">
        <v>41</v>
      </c>
      <c r="B32" s="46"/>
      <c r="C32" s="63"/>
      <c r="D32" s="56">
        <f aca="true" t="shared" si="10" ref="D32:K32">D31/C31*100</f>
        <v>103.84615384615385</v>
      </c>
      <c r="E32" s="56">
        <f t="shared" si="10"/>
        <v>88.88888888888889</v>
      </c>
      <c r="F32" s="56">
        <f t="shared" si="10"/>
        <v>154.16666666666669</v>
      </c>
      <c r="G32" s="56">
        <f t="shared" si="10"/>
        <v>48.64864864864865</v>
      </c>
      <c r="H32" s="56">
        <f t="shared" si="10"/>
        <v>111.11111111111111</v>
      </c>
      <c r="I32" s="56">
        <f t="shared" si="10"/>
        <v>112.5</v>
      </c>
      <c r="J32" s="56">
        <f t="shared" si="10"/>
        <v>113.33333333333333</v>
      </c>
      <c r="K32" s="56">
        <f t="shared" si="10"/>
        <v>113.72549019607843</v>
      </c>
      <c r="L32" s="113"/>
    </row>
    <row r="33" spans="1:12" ht="24.75" customHeight="1">
      <c r="A33" s="42" t="s">
        <v>15</v>
      </c>
      <c r="B33" s="46" t="s">
        <v>8</v>
      </c>
      <c r="C33" s="64">
        <v>40</v>
      </c>
      <c r="D33" s="58">
        <v>33</v>
      </c>
      <c r="E33" s="58">
        <v>9</v>
      </c>
      <c r="F33" s="58">
        <v>6</v>
      </c>
      <c r="G33" s="58">
        <v>2</v>
      </c>
      <c r="H33" s="58">
        <v>2.1</v>
      </c>
      <c r="I33" s="58">
        <v>2.2</v>
      </c>
      <c r="J33" s="58">
        <v>2.3</v>
      </c>
      <c r="K33" s="59">
        <v>2.4</v>
      </c>
      <c r="L33" s="113">
        <f>K33/C33*100</f>
        <v>6</v>
      </c>
    </row>
    <row r="34" spans="1:12" ht="14.25" customHeight="1">
      <c r="A34" s="39" t="s">
        <v>41</v>
      </c>
      <c r="B34" s="46"/>
      <c r="C34" s="63"/>
      <c r="D34" s="56">
        <f aca="true" t="shared" si="11" ref="D34:K34">D33/C33*100</f>
        <v>82.5</v>
      </c>
      <c r="E34" s="56">
        <f t="shared" si="11"/>
        <v>27.27272727272727</v>
      </c>
      <c r="F34" s="56">
        <f t="shared" si="11"/>
        <v>66.66666666666666</v>
      </c>
      <c r="G34" s="56">
        <f t="shared" si="11"/>
        <v>33.33333333333333</v>
      </c>
      <c r="H34" s="56">
        <f t="shared" si="11"/>
        <v>105</v>
      </c>
      <c r="I34" s="56">
        <f t="shared" si="11"/>
        <v>104.76190476190477</v>
      </c>
      <c r="J34" s="56">
        <f t="shared" si="11"/>
        <v>104.54545454545452</v>
      </c>
      <c r="K34" s="56">
        <f t="shared" si="11"/>
        <v>104.34782608695652</v>
      </c>
      <c r="L34" s="113"/>
    </row>
    <row r="35" spans="1:12" ht="24.75" customHeight="1" thickBot="1">
      <c r="A35" s="44" t="s">
        <v>16</v>
      </c>
      <c r="B35" s="46" t="s">
        <v>9</v>
      </c>
      <c r="C35" s="64">
        <v>3694</v>
      </c>
      <c r="D35" s="58">
        <v>3792</v>
      </c>
      <c r="E35" s="58">
        <v>5280</v>
      </c>
      <c r="F35" s="58">
        <v>5505</v>
      </c>
      <c r="G35" s="58">
        <v>6676</v>
      </c>
      <c r="H35" s="58">
        <v>7136</v>
      </c>
      <c r="I35" s="58">
        <v>7636</v>
      </c>
      <c r="J35" s="58">
        <v>8254</v>
      </c>
      <c r="K35" s="59">
        <v>8956</v>
      </c>
      <c r="L35" s="114">
        <f>K35/C35*100</f>
        <v>242.44721169463995</v>
      </c>
    </row>
    <row r="36" spans="1:12" ht="13.5" thickBot="1">
      <c r="A36" s="45" t="s">
        <v>41</v>
      </c>
      <c r="B36" s="37"/>
      <c r="C36" s="65"/>
      <c r="D36" s="61">
        <f aca="true" t="shared" si="12" ref="D36:K36">D35/C35*100</f>
        <v>102.65295073091501</v>
      </c>
      <c r="E36" s="61">
        <f t="shared" si="12"/>
        <v>139.24050632911394</v>
      </c>
      <c r="F36" s="61">
        <f t="shared" si="12"/>
        <v>104.26136363636364</v>
      </c>
      <c r="G36" s="61">
        <f t="shared" si="12"/>
        <v>121.27157129881925</v>
      </c>
      <c r="H36" s="61">
        <f t="shared" si="12"/>
        <v>106.89035350509286</v>
      </c>
      <c r="I36" s="61">
        <f t="shared" si="12"/>
        <v>107.00672645739911</v>
      </c>
      <c r="J36" s="61">
        <f t="shared" si="12"/>
        <v>108.09324253535884</v>
      </c>
      <c r="K36" s="61">
        <f t="shared" si="12"/>
        <v>108.50496728858737</v>
      </c>
      <c r="L36" s="115"/>
    </row>
    <row r="37" spans="1:12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8.75">
      <c r="A39" s="6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2:12" ht="12.7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</sheetData>
  <sheetProtection/>
  <mergeCells count="8">
    <mergeCell ref="A9:A10"/>
    <mergeCell ref="B9:B10"/>
    <mergeCell ref="L9:L10"/>
    <mergeCell ref="C9:G9"/>
    <mergeCell ref="A1:L1"/>
    <mergeCell ref="A6:L6"/>
    <mergeCell ref="A7:L7"/>
    <mergeCell ref="E3:F3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7"/>
  <sheetViews>
    <sheetView zoomScale="80" zoomScaleNormal="80" zoomScalePageLayoutView="0" workbookViewId="0" topLeftCell="A1">
      <selection activeCell="F39" sqref="F39"/>
    </sheetView>
  </sheetViews>
  <sheetFormatPr defaultColWidth="9.00390625" defaultRowHeight="12.75"/>
  <cols>
    <col min="1" max="1" width="36.375" style="0" customWidth="1"/>
    <col min="2" max="4" width="11.75390625" style="0" customWidth="1"/>
    <col min="5" max="7" width="13.125" style="0" customWidth="1"/>
    <col min="8" max="8" width="10.75390625" style="0" customWidth="1"/>
    <col min="9" max="11" width="11.75390625" style="0" customWidth="1"/>
    <col min="12" max="12" width="13.00390625" style="0" customWidth="1"/>
  </cols>
  <sheetData>
    <row r="1" spans="1:12" ht="15">
      <c r="A1" s="189" t="s">
        <v>46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ht="1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8" ht="16.5" thickBot="1">
      <c r="A3" s="15"/>
      <c r="D3" s="14"/>
      <c r="E3" s="181" t="s">
        <v>56</v>
      </c>
      <c r="F3" s="181"/>
      <c r="G3" s="14"/>
      <c r="H3" s="1"/>
    </row>
    <row r="4" spans="1:6" ht="15.75">
      <c r="A4" s="1"/>
      <c r="E4" s="16" t="s">
        <v>33</v>
      </c>
      <c r="F4" s="17"/>
    </row>
    <row r="5" spans="1:8" ht="7.5" customHeight="1">
      <c r="A5" s="1"/>
      <c r="B5" s="2"/>
      <c r="C5" s="2"/>
      <c r="H5" s="2"/>
    </row>
    <row r="6" spans="1:12" ht="14.25">
      <c r="A6" s="190" t="s">
        <v>51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</row>
    <row r="7" spans="1:12" ht="14.25">
      <c r="A7" s="190" t="s">
        <v>54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</row>
    <row r="8" ht="8.25" customHeight="1" thickBot="1"/>
    <row r="9" spans="1:12" ht="18" customHeight="1" thickBot="1">
      <c r="A9" s="182" t="s">
        <v>0</v>
      </c>
      <c r="B9" s="184" t="s">
        <v>42</v>
      </c>
      <c r="C9" s="186" t="s">
        <v>40</v>
      </c>
      <c r="D9" s="187"/>
      <c r="E9" s="187"/>
      <c r="F9" s="187"/>
      <c r="G9" s="188"/>
      <c r="H9" s="8" t="s">
        <v>10</v>
      </c>
      <c r="I9" s="11" t="s">
        <v>13</v>
      </c>
      <c r="J9" s="9"/>
      <c r="K9" s="10"/>
      <c r="L9" s="175" t="s">
        <v>48</v>
      </c>
    </row>
    <row r="10" spans="1:12" ht="19.5" customHeight="1" thickBot="1">
      <c r="A10" s="183"/>
      <c r="B10" s="185"/>
      <c r="C10" s="12">
        <v>2014</v>
      </c>
      <c r="D10" s="12">
        <v>2015</v>
      </c>
      <c r="E10" s="69">
        <v>2016</v>
      </c>
      <c r="F10" s="21">
        <v>2017</v>
      </c>
      <c r="G10" s="21">
        <v>2018</v>
      </c>
      <c r="H10" s="21">
        <v>2019</v>
      </c>
      <c r="I10" s="11">
        <v>2020</v>
      </c>
      <c r="J10" s="7">
        <v>2021</v>
      </c>
      <c r="K10" s="7">
        <v>2022</v>
      </c>
      <c r="L10" s="176"/>
    </row>
    <row r="11" spans="1:12" ht="24.75" customHeight="1">
      <c r="A11" s="23" t="s">
        <v>36</v>
      </c>
      <c r="B11" s="47" t="s">
        <v>6</v>
      </c>
      <c r="C11" s="62">
        <v>79</v>
      </c>
      <c r="D11" s="53">
        <v>73</v>
      </c>
      <c r="E11" s="53">
        <v>77.8</v>
      </c>
      <c r="F11" s="53">
        <v>108</v>
      </c>
      <c r="G11" s="53">
        <v>854.2</v>
      </c>
      <c r="H11" s="53">
        <v>855</v>
      </c>
      <c r="I11" s="53">
        <v>860</v>
      </c>
      <c r="J11" s="53">
        <v>865</v>
      </c>
      <c r="K11" s="54">
        <v>870</v>
      </c>
      <c r="L11" s="116">
        <f>K11/C11*100</f>
        <v>1101.26582278481</v>
      </c>
    </row>
    <row r="12" spans="1:12" ht="12.75" customHeight="1">
      <c r="A12" s="28" t="s">
        <v>41</v>
      </c>
      <c r="B12" s="48"/>
      <c r="C12" s="63"/>
      <c r="D12" s="56">
        <f aca="true" t="shared" si="0" ref="D12:K12">D11/C11*100</f>
        <v>92.40506329113924</v>
      </c>
      <c r="E12" s="56">
        <f t="shared" si="0"/>
        <v>106.57534246575342</v>
      </c>
      <c r="F12" s="56">
        <f t="shared" si="0"/>
        <v>138.81748071979433</v>
      </c>
      <c r="G12" s="56">
        <f t="shared" si="0"/>
        <v>790.925925925926</v>
      </c>
      <c r="H12" s="56">
        <f t="shared" si="0"/>
        <v>100.0936548817607</v>
      </c>
      <c r="I12" s="56">
        <f t="shared" si="0"/>
        <v>100.58479532163742</v>
      </c>
      <c r="J12" s="56">
        <f t="shared" si="0"/>
        <v>100.5813953488372</v>
      </c>
      <c r="K12" s="56">
        <f t="shared" si="0"/>
        <v>100.57803468208093</v>
      </c>
      <c r="L12" s="117"/>
    </row>
    <row r="13" spans="1:12" ht="27.75" customHeight="1">
      <c r="A13" s="24" t="s">
        <v>37</v>
      </c>
      <c r="B13" s="49" t="s">
        <v>12</v>
      </c>
      <c r="C13" s="64">
        <v>9.5</v>
      </c>
      <c r="D13" s="58">
        <v>14.3</v>
      </c>
      <c r="E13" s="58">
        <v>13.5</v>
      </c>
      <c r="F13" s="58">
        <v>32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117">
        <f>K13/C13*100</f>
        <v>0</v>
      </c>
    </row>
    <row r="14" spans="1:12" ht="12.75" customHeight="1">
      <c r="A14" s="28" t="s">
        <v>41</v>
      </c>
      <c r="B14" s="50"/>
      <c r="C14" s="63"/>
      <c r="D14" s="56">
        <f aca="true" t="shared" si="1" ref="D14:K14">D13/C13*100</f>
        <v>150.5263157894737</v>
      </c>
      <c r="E14" s="56">
        <f t="shared" si="1"/>
        <v>94.4055944055944</v>
      </c>
      <c r="F14" s="56">
        <f t="shared" si="1"/>
        <v>237.037037037037</v>
      </c>
      <c r="G14" s="56">
        <f t="shared" si="1"/>
        <v>0</v>
      </c>
      <c r="H14" s="56" t="e">
        <f t="shared" si="1"/>
        <v>#DIV/0!</v>
      </c>
      <c r="I14" s="56" t="e">
        <f t="shared" si="1"/>
        <v>#DIV/0!</v>
      </c>
      <c r="J14" s="56" t="e">
        <f t="shared" si="1"/>
        <v>#DIV/0!</v>
      </c>
      <c r="K14" s="56" t="e">
        <f t="shared" si="1"/>
        <v>#DIV/0!</v>
      </c>
      <c r="L14" s="117"/>
    </row>
    <row r="15" spans="1:12" ht="25.5" customHeight="1">
      <c r="A15" s="24" t="s">
        <v>39</v>
      </c>
      <c r="B15" s="49" t="s">
        <v>12</v>
      </c>
      <c r="C15" s="64"/>
      <c r="D15" s="58"/>
      <c r="E15" s="58"/>
      <c r="F15" s="58"/>
      <c r="G15" s="58"/>
      <c r="H15" s="58"/>
      <c r="I15" s="58"/>
      <c r="J15" s="58"/>
      <c r="K15" s="59"/>
      <c r="L15" s="117" t="e">
        <f>K15/C15*100</f>
        <v>#DIV/0!</v>
      </c>
    </row>
    <row r="16" spans="1:12" ht="12.75" customHeight="1">
      <c r="A16" s="28" t="s">
        <v>41</v>
      </c>
      <c r="B16" s="49"/>
      <c r="C16" s="63"/>
      <c r="D16" s="56" t="e">
        <f aca="true" t="shared" si="2" ref="D16:K16">D15/C15*100</f>
        <v>#DIV/0!</v>
      </c>
      <c r="E16" s="56" t="e">
        <f t="shared" si="2"/>
        <v>#DIV/0!</v>
      </c>
      <c r="F16" s="56" t="e">
        <f t="shared" si="2"/>
        <v>#DIV/0!</v>
      </c>
      <c r="G16" s="56" t="e">
        <f t="shared" si="2"/>
        <v>#DIV/0!</v>
      </c>
      <c r="H16" s="56" t="e">
        <f t="shared" si="2"/>
        <v>#DIV/0!</v>
      </c>
      <c r="I16" s="56" t="e">
        <f t="shared" si="2"/>
        <v>#DIV/0!</v>
      </c>
      <c r="J16" s="56" t="e">
        <f t="shared" si="2"/>
        <v>#DIV/0!</v>
      </c>
      <c r="K16" s="56" t="e">
        <f t="shared" si="2"/>
        <v>#DIV/0!</v>
      </c>
      <c r="L16" s="117"/>
    </row>
    <row r="17" spans="1:12" ht="27" customHeight="1">
      <c r="A17" s="25" t="s">
        <v>38</v>
      </c>
      <c r="B17" s="49" t="s">
        <v>12</v>
      </c>
      <c r="C17" s="64"/>
      <c r="D17" s="58"/>
      <c r="E17" s="58"/>
      <c r="F17" s="58"/>
      <c r="G17" s="58"/>
      <c r="H17" s="58"/>
      <c r="I17" s="58"/>
      <c r="J17" s="58"/>
      <c r="K17" s="59"/>
      <c r="L17" s="117" t="e">
        <f>K17/C17*100</f>
        <v>#DIV/0!</v>
      </c>
    </row>
    <row r="18" spans="1:12" ht="14.25" customHeight="1">
      <c r="A18" s="28" t="s">
        <v>41</v>
      </c>
      <c r="B18" s="49"/>
      <c r="C18" s="63"/>
      <c r="D18" s="56" t="e">
        <f aca="true" t="shared" si="3" ref="D18:K18">D17/C17*100</f>
        <v>#DIV/0!</v>
      </c>
      <c r="E18" s="56" t="e">
        <f t="shared" si="3"/>
        <v>#DIV/0!</v>
      </c>
      <c r="F18" s="56" t="e">
        <f t="shared" si="3"/>
        <v>#DIV/0!</v>
      </c>
      <c r="G18" s="56" t="e">
        <f t="shared" si="3"/>
        <v>#DIV/0!</v>
      </c>
      <c r="H18" s="56" t="e">
        <f t="shared" si="3"/>
        <v>#DIV/0!</v>
      </c>
      <c r="I18" s="56" t="e">
        <f t="shared" si="3"/>
        <v>#DIV/0!</v>
      </c>
      <c r="J18" s="56" t="e">
        <f t="shared" si="3"/>
        <v>#DIV/0!</v>
      </c>
      <c r="K18" s="56" t="e">
        <f t="shared" si="3"/>
        <v>#DIV/0!</v>
      </c>
      <c r="L18" s="117"/>
    </row>
    <row r="19" spans="1:12" ht="24.75" customHeight="1">
      <c r="A19" s="26" t="s">
        <v>11</v>
      </c>
      <c r="B19" s="49" t="s">
        <v>12</v>
      </c>
      <c r="C19" s="64">
        <v>5002.6</v>
      </c>
      <c r="D19" s="58">
        <v>5943.8</v>
      </c>
      <c r="E19" s="58">
        <v>12500</v>
      </c>
      <c r="F19" s="58">
        <v>6241.5</v>
      </c>
      <c r="G19" s="58">
        <v>1832.6</v>
      </c>
      <c r="H19" s="58">
        <v>1900</v>
      </c>
      <c r="I19" s="58">
        <v>1905</v>
      </c>
      <c r="J19" s="58">
        <v>1910</v>
      </c>
      <c r="K19" s="59">
        <v>1920</v>
      </c>
      <c r="L19" s="117">
        <f>K19/C19*100</f>
        <v>38.380042377963456</v>
      </c>
    </row>
    <row r="20" spans="1:12" ht="13.5" customHeight="1">
      <c r="A20" s="28" t="s">
        <v>41</v>
      </c>
      <c r="B20" s="49"/>
      <c r="C20" s="63"/>
      <c r="D20" s="56">
        <f aca="true" t="shared" si="4" ref="D20:K20">D19/C19*100</f>
        <v>118.81421660736417</v>
      </c>
      <c r="E20" s="56">
        <f t="shared" si="4"/>
        <v>210.30317305427505</v>
      </c>
      <c r="F20" s="56">
        <f t="shared" si="4"/>
        <v>49.932</v>
      </c>
      <c r="G20" s="56">
        <f t="shared" si="4"/>
        <v>29.361531683088998</v>
      </c>
      <c r="H20" s="56">
        <f t="shared" si="4"/>
        <v>103.67783477027174</v>
      </c>
      <c r="I20" s="56">
        <f t="shared" si="4"/>
        <v>100.26315789473684</v>
      </c>
      <c r="J20" s="56">
        <f t="shared" si="4"/>
        <v>100.26246719160106</v>
      </c>
      <c r="K20" s="56">
        <f t="shared" si="4"/>
        <v>100.52356020942408</v>
      </c>
      <c r="L20" s="117"/>
    </row>
    <row r="21" spans="1:12" ht="24.75" customHeight="1">
      <c r="A21" s="26" t="s">
        <v>1</v>
      </c>
      <c r="B21" s="49" t="s">
        <v>12</v>
      </c>
      <c r="C21" s="64">
        <v>3104.4</v>
      </c>
      <c r="D21" s="58">
        <v>3495.9</v>
      </c>
      <c r="E21" s="58">
        <v>4053.4</v>
      </c>
      <c r="F21" s="58">
        <v>4694.7</v>
      </c>
      <c r="G21" s="58">
        <v>3200</v>
      </c>
      <c r="H21" s="58">
        <v>3350</v>
      </c>
      <c r="I21" s="58">
        <v>3400</v>
      </c>
      <c r="J21" s="58">
        <v>3450</v>
      </c>
      <c r="K21" s="59">
        <v>3520</v>
      </c>
      <c r="L21" s="117">
        <f>K21/C21*100</f>
        <v>113.38745007086715</v>
      </c>
    </row>
    <row r="22" spans="1:12" ht="14.25" customHeight="1">
      <c r="A22" s="28" t="s">
        <v>41</v>
      </c>
      <c r="B22" s="49"/>
      <c r="C22" s="63"/>
      <c r="D22" s="56">
        <f aca="true" t="shared" si="5" ref="D22:K22">D21/C21*100</f>
        <v>112.61113258600697</v>
      </c>
      <c r="E22" s="56">
        <f t="shared" si="5"/>
        <v>115.94725249578077</v>
      </c>
      <c r="F22" s="56">
        <f t="shared" si="5"/>
        <v>115.82128583411458</v>
      </c>
      <c r="G22" s="56">
        <f t="shared" si="5"/>
        <v>68.16196988092956</v>
      </c>
      <c r="H22" s="56">
        <f t="shared" si="5"/>
        <v>104.6875</v>
      </c>
      <c r="I22" s="56">
        <f t="shared" si="5"/>
        <v>101.49253731343283</v>
      </c>
      <c r="J22" s="56">
        <f t="shared" si="5"/>
        <v>101.47058823529412</v>
      </c>
      <c r="K22" s="56">
        <f t="shared" si="5"/>
        <v>102.02898550724638</v>
      </c>
      <c r="L22" s="117"/>
    </row>
    <row r="23" spans="1:12" ht="24.75" customHeight="1">
      <c r="A23" s="26" t="s">
        <v>2</v>
      </c>
      <c r="B23" s="49" t="s">
        <v>12</v>
      </c>
      <c r="C23" s="64">
        <v>413.9</v>
      </c>
      <c r="D23" s="58">
        <v>385.5</v>
      </c>
      <c r="E23" s="58">
        <v>406.6</v>
      </c>
      <c r="F23" s="58">
        <v>519.6</v>
      </c>
      <c r="G23" s="58">
        <v>927</v>
      </c>
      <c r="H23" s="58">
        <v>950</v>
      </c>
      <c r="I23" s="58">
        <v>965</v>
      </c>
      <c r="J23" s="58">
        <v>980</v>
      </c>
      <c r="K23" s="59">
        <v>998</v>
      </c>
      <c r="L23" s="117">
        <f>K23/C23*100</f>
        <v>241.12104373036968</v>
      </c>
    </row>
    <row r="24" spans="1:12" ht="15.75" customHeight="1">
      <c r="A24" s="28" t="s">
        <v>41</v>
      </c>
      <c r="B24" s="49"/>
      <c r="C24" s="63"/>
      <c r="D24" s="56">
        <f aca="true" t="shared" si="6" ref="D24:K24">D23/C23*100</f>
        <v>93.13843923653057</v>
      </c>
      <c r="E24" s="56">
        <f t="shared" si="6"/>
        <v>105.47341115434502</v>
      </c>
      <c r="F24" s="56">
        <f t="shared" si="6"/>
        <v>127.79144121987211</v>
      </c>
      <c r="G24" s="56">
        <f t="shared" si="6"/>
        <v>178.40646651270205</v>
      </c>
      <c r="H24" s="56">
        <f t="shared" si="6"/>
        <v>102.48112189859762</v>
      </c>
      <c r="I24" s="56">
        <f t="shared" si="6"/>
        <v>101.57894736842105</v>
      </c>
      <c r="J24" s="56">
        <f t="shared" si="6"/>
        <v>101.55440414507773</v>
      </c>
      <c r="K24" s="56">
        <f t="shared" si="6"/>
        <v>101.83673469387755</v>
      </c>
      <c r="L24" s="117"/>
    </row>
    <row r="25" spans="1:12" ht="24.75" customHeight="1">
      <c r="A25" s="26" t="s">
        <v>3</v>
      </c>
      <c r="B25" s="49" t="s">
        <v>12</v>
      </c>
      <c r="C25" s="64">
        <v>121.9</v>
      </c>
      <c r="D25" s="58">
        <v>106.8</v>
      </c>
      <c r="E25" s="58">
        <v>123.6</v>
      </c>
      <c r="F25" s="58">
        <v>152</v>
      </c>
      <c r="G25" s="58">
        <v>442</v>
      </c>
      <c r="H25" s="58">
        <v>450</v>
      </c>
      <c r="I25" s="58">
        <v>460</v>
      </c>
      <c r="J25" s="58">
        <v>470</v>
      </c>
      <c r="K25" s="59">
        <v>485</v>
      </c>
      <c r="L25" s="117">
        <f>K25/C25*100</f>
        <v>397.86710418375714</v>
      </c>
    </row>
    <row r="26" spans="1:12" ht="14.25" customHeight="1">
      <c r="A26" s="28" t="s">
        <v>41</v>
      </c>
      <c r="B26" s="49"/>
      <c r="C26" s="63"/>
      <c r="D26" s="56">
        <f aca="true" t="shared" si="7" ref="D26:K26">D25/C25*100</f>
        <v>87.61279737489745</v>
      </c>
      <c r="E26" s="56">
        <f t="shared" si="7"/>
        <v>115.73033707865167</v>
      </c>
      <c r="F26" s="56">
        <f t="shared" si="7"/>
        <v>122.97734627831716</v>
      </c>
      <c r="G26" s="56">
        <f t="shared" si="7"/>
        <v>290.7894736842105</v>
      </c>
      <c r="H26" s="56">
        <f t="shared" si="7"/>
        <v>101.80995475113122</v>
      </c>
      <c r="I26" s="56">
        <f t="shared" si="7"/>
        <v>102.22222222222221</v>
      </c>
      <c r="J26" s="56">
        <f t="shared" si="7"/>
        <v>102.17391304347827</v>
      </c>
      <c r="K26" s="56">
        <f t="shared" si="7"/>
        <v>103.19148936170212</v>
      </c>
      <c r="L26" s="117"/>
    </row>
    <row r="27" spans="1:12" ht="27" customHeight="1">
      <c r="A27" s="27" t="s">
        <v>34</v>
      </c>
      <c r="B27" s="49" t="s">
        <v>12</v>
      </c>
      <c r="C27" s="64">
        <v>1822.8</v>
      </c>
      <c r="D27" s="58">
        <v>1966.7</v>
      </c>
      <c r="E27" s="58">
        <v>2116.6</v>
      </c>
      <c r="F27" s="58">
        <v>2142.9</v>
      </c>
      <c r="G27" s="58">
        <v>1841.6</v>
      </c>
      <c r="H27" s="58">
        <v>1845</v>
      </c>
      <c r="I27" s="58">
        <v>1850</v>
      </c>
      <c r="J27" s="58">
        <v>1860</v>
      </c>
      <c r="K27" s="59">
        <v>1870</v>
      </c>
      <c r="L27" s="117">
        <f>K27/C27*100</f>
        <v>102.58942286592057</v>
      </c>
    </row>
    <row r="28" spans="1:12" ht="12.75">
      <c r="A28" s="28" t="s">
        <v>41</v>
      </c>
      <c r="B28" s="49"/>
      <c r="C28" s="63"/>
      <c r="D28" s="56">
        <f aca="true" t="shared" si="8" ref="D28:K28">D27/C27*100</f>
        <v>107.89444810182138</v>
      </c>
      <c r="E28" s="56">
        <f t="shared" si="8"/>
        <v>107.62190471347944</v>
      </c>
      <c r="F28" s="56">
        <f t="shared" si="8"/>
        <v>101.24255882075026</v>
      </c>
      <c r="G28" s="56">
        <f t="shared" si="8"/>
        <v>85.9396145410425</v>
      </c>
      <c r="H28" s="56">
        <f t="shared" si="8"/>
        <v>100.18462206776717</v>
      </c>
      <c r="I28" s="56">
        <f t="shared" si="8"/>
        <v>100.27100271002709</v>
      </c>
      <c r="J28" s="56">
        <f t="shared" si="8"/>
        <v>100.54054054054053</v>
      </c>
      <c r="K28" s="56">
        <f t="shared" si="8"/>
        <v>100.53763440860214</v>
      </c>
      <c r="L28" s="117"/>
    </row>
    <row r="29" spans="1:12" ht="24.75" customHeight="1">
      <c r="A29" s="26" t="s">
        <v>4</v>
      </c>
      <c r="B29" s="49" t="s">
        <v>12</v>
      </c>
      <c r="C29" s="64">
        <v>16728.5</v>
      </c>
      <c r="D29" s="58">
        <v>16117.6</v>
      </c>
      <c r="E29" s="58">
        <v>15398.1</v>
      </c>
      <c r="F29" s="58">
        <v>14759.3</v>
      </c>
      <c r="G29" s="58">
        <v>14636.2</v>
      </c>
      <c r="H29" s="58">
        <v>14650</v>
      </c>
      <c r="I29" s="58">
        <v>14670</v>
      </c>
      <c r="J29" s="58">
        <v>14690</v>
      </c>
      <c r="K29" s="59">
        <v>14720</v>
      </c>
      <c r="L29" s="117">
        <f>K29/C29*100</f>
        <v>87.9935439519383</v>
      </c>
    </row>
    <row r="30" spans="1:12" ht="13.5" customHeight="1">
      <c r="A30" s="28" t="s">
        <v>41</v>
      </c>
      <c r="B30" s="49"/>
      <c r="C30" s="63"/>
      <c r="D30" s="56">
        <f aca="true" t="shared" si="9" ref="D30:K30">D29/C29*100</f>
        <v>96.34814836954898</v>
      </c>
      <c r="E30" s="56">
        <f t="shared" si="9"/>
        <v>95.53593587134561</v>
      </c>
      <c r="F30" s="56">
        <f t="shared" si="9"/>
        <v>95.85143621615653</v>
      </c>
      <c r="G30" s="56">
        <f t="shared" si="9"/>
        <v>99.16594960465605</v>
      </c>
      <c r="H30" s="56">
        <f t="shared" si="9"/>
        <v>100.09428676842349</v>
      </c>
      <c r="I30" s="56">
        <f t="shared" si="9"/>
        <v>100.13651877133105</v>
      </c>
      <c r="J30" s="56">
        <f t="shared" si="9"/>
        <v>100.13633265167007</v>
      </c>
      <c r="K30" s="56">
        <f t="shared" si="9"/>
        <v>100.20422055820286</v>
      </c>
      <c r="L30" s="117"/>
    </row>
    <row r="31" spans="1:12" ht="24.75" customHeight="1">
      <c r="A31" s="26" t="s">
        <v>5</v>
      </c>
      <c r="B31" s="46" t="s">
        <v>7</v>
      </c>
      <c r="C31" s="64">
        <v>11447</v>
      </c>
      <c r="D31" s="58">
        <v>13216</v>
      </c>
      <c r="E31" s="58">
        <v>15214</v>
      </c>
      <c r="F31" s="58">
        <v>12184</v>
      </c>
      <c r="G31" s="58">
        <v>10584</v>
      </c>
      <c r="H31" s="58">
        <v>10585</v>
      </c>
      <c r="I31" s="58">
        <v>10590</v>
      </c>
      <c r="J31" s="58">
        <v>10595</v>
      </c>
      <c r="K31" s="59">
        <v>10600</v>
      </c>
      <c r="L31" s="117">
        <f>K31/C31*100</f>
        <v>92.60068140124051</v>
      </c>
    </row>
    <row r="32" spans="1:12" ht="13.5" customHeight="1">
      <c r="A32" s="28" t="s">
        <v>41</v>
      </c>
      <c r="B32" s="46"/>
      <c r="C32" s="63"/>
      <c r="D32" s="56">
        <f aca="true" t="shared" si="10" ref="D32:K32">D31/C31*100</f>
        <v>115.45383069799948</v>
      </c>
      <c r="E32" s="56">
        <f t="shared" si="10"/>
        <v>115.1180387409201</v>
      </c>
      <c r="F32" s="56">
        <f t="shared" si="10"/>
        <v>80.08413303536217</v>
      </c>
      <c r="G32" s="56">
        <f t="shared" si="10"/>
        <v>86.86802363755746</v>
      </c>
      <c r="H32" s="56">
        <f t="shared" si="10"/>
        <v>100.00944822373394</v>
      </c>
      <c r="I32" s="56">
        <f t="shared" si="10"/>
        <v>100.0472366556448</v>
      </c>
      <c r="J32" s="56">
        <f t="shared" si="10"/>
        <v>100.04721435316337</v>
      </c>
      <c r="K32" s="56">
        <f t="shared" si="10"/>
        <v>100.04719207173194</v>
      </c>
      <c r="L32" s="117"/>
    </row>
    <row r="33" spans="1:12" ht="24.75" customHeight="1">
      <c r="A33" s="26" t="s">
        <v>15</v>
      </c>
      <c r="B33" s="46" t="s">
        <v>8</v>
      </c>
      <c r="C33" s="64">
        <v>149</v>
      </c>
      <c r="D33" s="58">
        <v>193</v>
      </c>
      <c r="E33" s="58">
        <v>153</v>
      </c>
      <c r="F33" s="58">
        <v>191</v>
      </c>
      <c r="G33" s="58">
        <v>175</v>
      </c>
      <c r="H33" s="58">
        <v>175</v>
      </c>
      <c r="I33" s="58">
        <v>176</v>
      </c>
      <c r="J33" s="58">
        <v>177</v>
      </c>
      <c r="K33" s="59">
        <v>178</v>
      </c>
      <c r="L33" s="117">
        <f>K33/C33*100</f>
        <v>119.46308724832215</v>
      </c>
    </row>
    <row r="34" spans="1:12" ht="13.5" customHeight="1">
      <c r="A34" s="28" t="s">
        <v>41</v>
      </c>
      <c r="B34" s="46"/>
      <c r="C34" s="63"/>
      <c r="D34" s="56">
        <f aca="true" t="shared" si="11" ref="D34:K34">D33/C33*100</f>
        <v>129.53020134228188</v>
      </c>
      <c r="E34" s="56">
        <f t="shared" si="11"/>
        <v>79.27461139896373</v>
      </c>
      <c r="F34" s="56">
        <f t="shared" si="11"/>
        <v>124.83660130718954</v>
      </c>
      <c r="G34" s="56">
        <f t="shared" si="11"/>
        <v>91.62303664921467</v>
      </c>
      <c r="H34" s="56">
        <f t="shared" si="11"/>
        <v>100</v>
      </c>
      <c r="I34" s="56">
        <f t="shared" si="11"/>
        <v>100.57142857142858</v>
      </c>
      <c r="J34" s="56">
        <f t="shared" si="11"/>
        <v>100.56818181818181</v>
      </c>
      <c r="K34" s="56">
        <f t="shared" si="11"/>
        <v>100.56497175141243</v>
      </c>
      <c r="L34" s="117"/>
    </row>
    <row r="35" spans="1:12" ht="24.75" customHeight="1">
      <c r="A35" s="36" t="s">
        <v>16</v>
      </c>
      <c r="B35" s="46" t="s">
        <v>9</v>
      </c>
      <c r="C35" s="64">
        <v>361</v>
      </c>
      <c r="D35" s="58">
        <v>387</v>
      </c>
      <c r="E35" s="58">
        <v>505</v>
      </c>
      <c r="F35" s="58">
        <v>525</v>
      </c>
      <c r="G35" s="58">
        <v>674</v>
      </c>
      <c r="H35" s="58">
        <v>720</v>
      </c>
      <c r="I35" s="58">
        <v>771</v>
      </c>
      <c r="J35" s="58">
        <v>833</v>
      </c>
      <c r="K35" s="59">
        <v>904</v>
      </c>
      <c r="L35" s="117">
        <f>K35/C35*100</f>
        <v>250.41551246537398</v>
      </c>
    </row>
    <row r="36" spans="1:12" ht="13.5" thickBot="1">
      <c r="A36" s="51" t="s">
        <v>41</v>
      </c>
      <c r="B36" s="37"/>
      <c r="C36" s="65"/>
      <c r="D36" s="61">
        <f aca="true" t="shared" si="12" ref="D36:K36">D35/C35*100</f>
        <v>107.202216066482</v>
      </c>
      <c r="E36" s="61">
        <f t="shared" si="12"/>
        <v>130.49095607235142</v>
      </c>
      <c r="F36" s="61">
        <f t="shared" si="12"/>
        <v>103.96039603960396</v>
      </c>
      <c r="G36" s="61">
        <f t="shared" si="12"/>
        <v>128.38095238095238</v>
      </c>
      <c r="H36" s="61">
        <f t="shared" si="12"/>
        <v>106.82492581602374</v>
      </c>
      <c r="I36" s="61">
        <f t="shared" si="12"/>
        <v>107.08333333333333</v>
      </c>
      <c r="J36" s="61">
        <f t="shared" si="12"/>
        <v>108.04150453955901</v>
      </c>
      <c r="K36" s="61">
        <f t="shared" si="12"/>
        <v>108.52340936374549</v>
      </c>
      <c r="L36" s="118"/>
    </row>
    <row r="37" spans="1:12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8.75">
      <c r="A39" s="6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2:12" ht="12.7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</sheetData>
  <sheetProtection/>
  <mergeCells count="8">
    <mergeCell ref="A9:A10"/>
    <mergeCell ref="B9:B10"/>
    <mergeCell ref="L9:L10"/>
    <mergeCell ref="C9:G9"/>
    <mergeCell ref="A1:L1"/>
    <mergeCell ref="A6:L6"/>
    <mergeCell ref="A7:L7"/>
    <mergeCell ref="E3:F3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7"/>
  <sheetViews>
    <sheetView zoomScale="80" zoomScaleNormal="80" zoomScalePageLayoutView="0" workbookViewId="0" topLeftCell="A1">
      <selection activeCell="G15" sqref="G15"/>
    </sheetView>
  </sheetViews>
  <sheetFormatPr defaultColWidth="9.00390625" defaultRowHeight="12.75"/>
  <cols>
    <col min="1" max="1" width="36.375" style="0" customWidth="1"/>
    <col min="2" max="3" width="11.75390625" style="0" customWidth="1"/>
    <col min="4" max="4" width="13.00390625" style="0" customWidth="1"/>
    <col min="5" max="7" width="13.875" style="0" customWidth="1"/>
    <col min="8" max="8" width="10.75390625" style="0" customWidth="1"/>
    <col min="9" max="11" width="11.75390625" style="0" customWidth="1"/>
    <col min="12" max="12" width="14.625" style="0" customWidth="1"/>
  </cols>
  <sheetData>
    <row r="1" spans="1:12" ht="15">
      <c r="A1" s="189" t="s">
        <v>46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ht="1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8" ht="16.5" thickBot="1">
      <c r="A3" s="15"/>
      <c r="D3" s="14"/>
      <c r="E3" s="181" t="s">
        <v>56</v>
      </c>
      <c r="F3" s="181"/>
      <c r="G3" s="14"/>
      <c r="H3" s="1"/>
    </row>
    <row r="4" spans="1:6" ht="15.75">
      <c r="A4" s="1"/>
      <c r="E4" s="16" t="s">
        <v>33</v>
      </c>
      <c r="F4" s="17"/>
    </row>
    <row r="5" spans="1:8" ht="9.75" customHeight="1">
      <c r="A5" s="1"/>
      <c r="B5" s="2"/>
      <c r="C5" s="2"/>
      <c r="H5" s="2"/>
    </row>
    <row r="6" spans="1:12" ht="14.25">
      <c r="A6" s="190" t="s">
        <v>51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</row>
    <row r="7" spans="1:12" ht="14.25">
      <c r="A7" s="190" t="s">
        <v>55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</row>
    <row r="8" ht="6.75" customHeight="1" thickBot="1"/>
    <row r="9" spans="1:12" ht="18" customHeight="1" thickBot="1">
      <c r="A9" s="182" t="s">
        <v>0</v>
      </c>
      <c r="B9" s="184" t="s">
        <v>42</v>
      </c>
      <c r="C9" s="186" t="s">
        <v>40</v>
      </c>
      <c r="D9" s="187"/>
      <c r="E9" s="187"/>
      <c r="F9" s="187"/>
      <c r="G9" s="188"/>
      <c r="H9" s="8" t="s">
        <v>10</v>
      </c>
      <c r="I9" s="11" t="s">
        <v>13</v>
      </c>
      <c r="J9" s="9"/>
      <c r="K9" s="10"/>
      <c r="L9" s="175" t="s">
        <v>48</v>
      </c>
    </row>
    <row r="10" spans="1:12" ht="19.5" customHeight="1" thickBot="1">
      <c r="A10" s="183"/>
      <c r="B10" s="185"/>
      <c r="C10" s="70">
        <v>2014</v>
      </c>
      <c r="D10" s="70">
        <v>2015</v>
      </c>
      <c r="E10" s="71">
        <v>2016</v>
      </c>
      <c r="F10" s="72">
        <v>2017</v>
      </c>
      <c r="G10" s="72">
        <v>2018</v>
      </c>
      <c r="H10" s="72">
        <v>2019</v>
      </c>
      <c r="I10" s="73">
        <v>2020</v>
      </c>
      <c r="J10" s="74">
        <v>2021</v>
      </c>
      <c r="K10" s="74">
        <v>2022</v>
      </c>
      <c r="L10" s="176"/>
    </row>
    <row r="11" spans="1:12" ht="29.25" customHeight="1">
      <c r="A11" s="38" t="s">
        <v>36</v>
      </c>
      <c r="B11" s="47" t="s">
        <v>6</v>
      </c>
      <c r="C11" s="62">
        <f>SUM(Лист2!C11+Лист3!C11+Лист4!C11)</f>
        <v>190275.30000000002</v>
      </c>
      <c r="D11" s="53">
        <f>SUM(Лист2!D11+Лист3!D11+Лист4!D11)</f>
        <v>128699.6</v>
      </c>
      <c r="E11" s="53">
        <f>SUM(Лист2!E11+Лист3!E11+Лист4!E11)</f>
        <v>176362.09999999998</v>
      </c>
      <c r="F11" s="53">
        <f>SUM(Лист2!F11+Лист3!F11+Лист4!F11)</f>
        <v>179244.4</v>
      </c>
      <c r="G11" s="53">
        <f>SUM(Лист2!G11+Лист3!G11+Лист4!G11)</f>
        <v>138610.90000000002</v>
      </c>
      <c r="H11" s="53">
        <f>SUM(Лист2!H11+Лист3!H11+Лист4!H11)</f>
        <v>143390</v>
      </c>
      <c r="I11" s="53">
        <f>SUM(Лист2!I11+Лист3!I11+Лист4!I11)</f>
        <v>149260</v>
      </c>
      <c r="J11" s="53">
        <f>SUM(Лист2!J11+Лист3!J11+Лист4!J11)</f>
        <v>156665</v>
      </c>
      <c r="K11" s="105">
        <f>SUM(Лист2!K11+Лист3!K11+Лист4!K11)</f>
        <v>164870</v>
      </c>
      <c r="L11" s="119">
        <f>K11/C11*100</f>
        <v>86.64813562243758</v>
      </c>
    </row>
    <row r="12" spans="1:12" ht="13.5" customHeight="1">
      <c r="A12" s="39" t="s">
        <v>41</v>
      </c>
      <c r="B12" s="48"/>
      <c r="C12" s="63"/>
      <c r="D12" s="56">
        <f aca="true" t="shared" si="0" ref="D12:K12">D11/C11*100</f>
        <v>67.63862676868726</v>
      </c>
      <c r="E12" s="56">
        <f t="shared" si="0"/>
        <v>137.0339146353213</v>
      </c>
      <c r="F12" s="56">
        <f t="shared" si="0"/>
        <v>101.63430805144644</v>
      </c>
      <c r="G12" s="56">
        <f t="shared" si="0"/>
        <v>77.3306725342605</v>
      </c>
      <c r="H12" s="56">
        <f t="shared" si="0"/>
        <v>103.44785294662972</v>
      </c>
      <c r="I12" s="56">
        <f t="shared" si="0"/>
        <v>104.09373038566147</v>
      </c>
      <c r="J12" s="56">
        <f t="shared" si="0"/>
        <v>104.96114163205146</v>
      </c>
      <c r="K12" s="106">
        <f t="shared" si="0"/>
        <v>105.23728975840167</v>
      </c>
      <c r="L12" s="120"/>
    </row>
    <row r="13" spans="1:12" ht="31.5" customHeight="1">
      <c r="A13" s="40" t="s">
        <v>37</v>
      </c>
      <c r="B13" s="49" t="s">
        <v>12</v>
      </c>
      <c r="C13" s="64">
        <f>SUM(Лист2!C13+Лист3!C13+Лист4!C13)</f>
        <v>755.6</v>
      </c>
      <c r="D13" s="58">
        <f>SUM(Лист2!D13+Лист3!D13+Лист4!D13)</f>
        <v>390.40000000000003</v>
      </c>
      <c r="E13" s="58">
        <f>SUM(Лист2!E13+Лист3!E13+Лист4!E13)</f>
        <v>2104.8</v>
      </c>
      <c r="F13" s="58">
        <f>SUM(Лист2!F13+Лист3!F13+Лист4!F13)</f>
        <v>3798.9</v>
      </c>
      <c r="G13" s="58">
        <f>SUM(Лист2!G13+Лист3!G13+Лист4!G13)</f>
        <v>3317.8</v>
      </c>
      <c r="H13" s="58">
        <f>SUM(Лист2!H13+Лист3!H13+Лист4!H13)</f>
        <v>2844</v>
      </c>
      <c r="I13" s="58">
        <f>SUM(Лист2!I13+Лист3!I13+Лист4!I13)</f>
        <v>2900</v>
      </c>
      <c r="J13" s="58">
        <f>SUM(Лист2!J13+Лист3!J13+Лист4!J13)</f>
        <v>2960</v>
      </c>
      <c r="K13" s="107">
        <f>SUM(Лист2!K13+Лист3!K13+Лист4!K13)</f>
        <v>3035</v>
      </c>
      <c r="L13" s="120">
        <f>K13/C13*100</f>
        <v>401.6675489677078</v>
      </c>
    </row>
    <row r="14" spans="1:12" ht="16.5" customHeight="1">
      <c r="A14" s="39" t="s">
        <v>41</v>
      </c>
      <c r="B14" s="50"/>
      <c r="C14" s="63"/>
      <c r="D14" s="56">
        <f aca="true" t="shared" si="1" ref="D14:K14">D13/C13*100</f>
        <v>51.66754896770779</v>
      </c>
      <c r="E14" s="56">
        <f t="shared" si="1"/>
        <v>539.139344262295</v>
      </c>
      <c r="F14" s="56">
        <f t="shared" si="1"/>
        <v>180.48745724059293</v>
      </c>
      <c r="G14" s="56">
        <f t="shared" si="1"/>
        <v>87.33580773381769</v>
      </c>
      <c r="H14" s="56">
        <f t="shared" si="1"/>
        <v>85.71945264934595</v>
      </c>
      <c r="I14" s="56">
        <f t="shared" si="1"/>
        <v>101.96905766526018</v>
      </c>
      <c r="J14" s="56">
        <f t="shared" si="1"/>
        <v>102.06896551724138</v>
      </c>
      <c r="K14" s="106">
        <f t="shared" si="1"/>
        <v>102.53378378378379</v>
      </c>
      <c r="L14" s="120"/>
    </row>
    <row r="15" spans="1:12" ht="30.75" customHeight="1">
      <c r="A15" s="40" t="s">
        <v>39</v>
      </c>
      <c r="B15" s="49" t="s">
        <v>12</v>
      </c>
      <c r="C15" s="64">
        <f>SUM(Лист2!C15+Лист3!C15+Лист4!C15)</f>
        <v>576.5</v>
      </c>
      <c r="D15" s="58">
        <f>SUM(Лист2!D15+Лист3!D15+Лист4!D15)</f>
        <v>1459.6</v>
      </c>
      <c r="E15" s="58">
        <f>SUM(Лист2!E15+Лист3!E15+Лист4!E15)</f>
        <v>1877.4</v>
      </c>
      <c r="F15" s="58">
        <f>SUM(Лист2!F15+Лист3!F15+Лист4!F15)</f>
        <v>1946</v>
      </c>
      <c r="G15" s="58">
        <f>SUM(Лист2!G15+Лист3!G15+Лист4!G15)</f>
        <v>581.7</v>
      </c>
      <c r="H15" s="58">
        <f>SUM(Лист2!H15+Лист3!H15+Лист4!H15)</f>
        <v>670</v>
      </c>
      <c r="I15" s="58">
        <f>SUM(Лист2!I15+Лист3!I15+Лист4!I15)</f>
        <v>700</v>
      </c>
      <c r="J15" s="58">
        <f>SUM(Лист2!J15+Лист3!J15+Лист4!J15)</f>
        <v>741</v>
      </c>
      <c r="K15" s="107">
        <f>SUM(Лист2!K15+Лист3!K15+Лист4!K15)</f>
        <v>798</v>
      </c>
      <c r="L15" s="120">
        <f>K15/C15*100</f>
        <v>138.42150910667823</v>
      </c>
    </row>
    <row r="16" spans="1:12" ht="15" customHeight="1">
      <c r="A16" s="39" t="s">
        <v>41</v>
      </c>
      <c r="B16" s="49"/>
      <c r="C16" s="63"/>
      <c r="D16" s="56">
        <f aca="true" t="shared" si="2" ref="D16:K16">D15/C15*100</f>
        <v>253.18300086730267</v>
      </c>
      <c r="E16" s="56">
        <f t="shared" si="2"/>
        <v>128.62428062482874</v>
      </c>
      <c r="F16" s="56">
        <f t="shared" si="2"/>
        <v>103.65398956002983</v>
      </c>
      <c r="G16" s="56">
        <f t="shared" si="2"/>
        <v>29.892086330935253</v>
      </c>
      <c r="H16" s="56">
        <f t="shared" si="2"/>
        <v>115.17964586556644</v>
      </c>
      <c r="I16" s="56">
        <f t="shared" si="2"/>
        <v>104.4776119402985</v>
      </c>
      <c r="J16" s="56">
        <f t="shared" si="2"/>
        <v>105.85714285714285</v>
      </c>
      <c r="K16" s="106">
        <f t="shared" si="2"/>
        <v>107.6923076923077</v>
      </c>
      <c r="L16" s="120"/>
    </row>
    <row r="17" spans="1:12" ht="30.75" customHeight="1">
      <c r="A17" s="41" t="s">
        <v>38</v>
      </c>
      <c r="B17" s="49" t="s">
        <v>12</v>
      </c>
      <c r="C17" s="64">
        <f>SUM(Лист2!C17+Лист3!C17+Лист4!C17)</f>
        <v>0</v>
      </c>
      <c r="D17" s="58">
        <f>SUM(Лист2!D17+Лист3!D17+Лист4!D17)</f>
        <v>0</v>
      </c>
      <c r="E17" s="58">
        <f>SUM(Лист2!E17+Лист3!E17+Лист4!E17)</f>
        <v>0</v>
      </c>
      <c r="F17" s="58">
        <f>SUM(Лист2!F17+Лист3!F17+Лист4!F17)</f>
        <v>0</v>
      </c>
      <c r="G17" s="58">
        <f>SUM(Лист2!G17+Лист3!G17+Лист4!G17)</f>
        <v>0</v>
      </c>
      <c r="H17" s="58">
        <f>SUM(Лист2!H17+Лист3!H17+Лист4!H17)</f>
        <v>0</v>
      </c>
      <c r="I17" s="58">
        <f>SUM(Лист2!I17+Лист3!I17+Лист4!I17)</f>
        <v>0</v>
      </c>
      <c r="J17" s="58">
        <f>SUM(Лист2!J17+Лист3!J17+Лист4!J17)</f>
        <v>0</v>
      </c>
      <c r="K17" s="107">
        <f>SUM(Лист2!K17+Лист3!K17+Лист4!K17)</f>
        <v>0</v>
      </c>
      <c r="L17" s="120" t="e">
        <f>K17/C17*100</f>
        <v>#DIV/0!</v>
      </c>
    </row>
    <row r="18" spans="1:12" ht="15" customHeight="1">
      <c r="A18" s="39" t="s">
        <v>41</v>
      </c>
      <c r="B18" s="49"/>
      <c r="C18" s="63"/>
      <c r="D18" s="56" t="e">
        <f aca="true" t="shared" si="3" ref="D18:K18">D17/C17*100</f>
        <v>#DIV/0!</v>
      </c>
      <c r="E18" s="56" t="e">
        <f t="shared" si="3"/>
        <v>#DIV/0!</v>
      </c>
      <c r="F18" s="56" t="e">
        <f t="shared" si="3"/>
        <v>#DIV/0!</v>
      </c>
      <c r="G18" s="56" t="e">
        <f t="shared" si="3"/>
        <v>#DIV/0!</v>
      </c>
      <c r="H18" s="56" t="e">
        <f t="shared" si="3"/>
        <v>#DIV/0!</v>
      </c>
      <c r="I18" s="56" t="e">
        <f t="shared" si="3"/>
        <v>#DIV/0!</v>
      </c>
      <c r="J18" s="56" t="e">
        <f t="shared" si="3"/>
        <v>#DIV/0!</v>
      </c>
      <c r="K18" s="106" t="e">
        <f t="shared" si="3"/>
        <v>#DIV/0!</v>
      </c>
      <c r="L18" s="120"/>
    </row>
    <row r="19" spans="1:12" ht="24.75" customHeight="1">
      <c r="A19" s="42" t="s">
        <v>11</v>
      </c>
      <c r="B19" s="49" t="s">
        <v>12</v>
      </c>
      <c r="C19" s="64">
        <f>SUM(Лист2!C19+Лист3!C19+Лист4!C19)</f>
        <v>5002.6</v>
      </c>
      <c r="D19" s="58">
        <f>SUM(Лист2!D19+Лист3!D19+Лист4!D19)</f>
        <v>5943.8</v>
      </c>
      <c r="E19" s="58">
        <f>SUM(Лист2!E19+Лист3!E19+Лист4!E19)</f>
        <v>12500</v>
      </c>
      <c r="F19" s="58">
        <f>SUM(Лист2!F19+Лист3!F19+Лист4!F19)</f>
        <v>6241.5</v>
      </c>
      <c r="G19" s="58">
        <f>SUM(Лист2!G19+Лист3!G19+Лист4!G19)</f>
        <v>1832.6</v>
      </c>
      <c r="H19" s="58">
        <f>SUM(Лист2!H19+Лист3!H19+Лист4!H19)</f>
        <v>1900</v>
      </c>
      <c r="I19" s="58">
        <f>SUM(Лист2!I19+Лист3!I19+Лист4!I19)</f>
        <v>1905</v>
      </c>
      <c r="J19" s="58">
        <f>SUM(Лист2!J19+Лист3!J19+Лист4!J19)</f>
        <v>1910</v>
      </c>
      <c r="K19" s="107">
        <f>SUM(Лист2!K19+Лист3!K19+Лист4!K19)</f>
        <v>1920</v>
      </c>
      <c r="L19" s="120">
        <f>K19/C19*100</f>
        <v>38.380042377963456</v>
      </c>
    </row>
    <row r="20" spans="1:12" ht="13.5" customHeight="1">
      <c r="A20" s="39" t="s">
        <v>41</v>
      </c>
      <c r="B20" s="49"/>
      <c r="C20" s="63"/>
      <c r="D20" s="56">
        <f aca="true" t="shared" si="4" ref="D20:K20">D19/C19*100</f>
        <v>118.81421660736417</v>
      </c>
      <c r="E20" s="56">
        <f t="shared" si="4"/>
        <v>210.30317305427505</v>
      </c>
      <c r="F20" s="56">
        <f t="shared" si="4"/>
        <v>49.932</v>
      </c>
      <c r="G20" s="56">
        <f t="shared" si="4"/>
        <v>29.361531683088998</v>
      </c>
      <c r="H20" s="56">
        <f t="shared" si="4"/>
        <v>103.67783477027174</v>
      </c>
      <c r="I20" s="56">
        <f t="shared" si="4"/>
        <v>100.26315789473684</v>
      </c>
      <c r="J20" s="56">
        <f t="shared" si="4"/>
        <v>100.26246719160106</v>
      </c>
      <c r="K20" s="106">
        <f t="shared" si="4"/>
        <v>100.52356020942408</v>
      </c>
      <c r="L20" s="120"/>
    </row>
    <row r="21" spans="1:12" ht="24.75" customHeight="1">
      <c r="A21" s="42" t="s">
        <v>1</v>
      </c>
      <c r="B21" s="49" t="s">
        <v>12</v>
      </c>
      <c r="C21" s="64">
        <f>SUM(Лист2!C21+Лист3!C21+Лист4!C21)</f>
        <v>3104.4</v>
      </c>
      <c r="D21" s="58">
        <f>SUM(Лист2!D21+Лист3!D21+Лист4!D21)</f>
        <v>3495.9</v>
      </c>
      <c r="E21" s="58">
        <f>SUM(Лист2!E21+Лист3!E21+Лист4!E21)</f>
        <v>4053.4</v>
      </c>
      <c r="F21" s="58">
        <f>SUM(Лист2!F21+Лист3!F21+Лист4!F21)</f>
        <v>4694.7</v>
      </c>
      <c r="G21" s="58">
        <f>SUM(Лист2!G21+Лист3!G21+Лист4!G21)</f>
        <v>3237</v>
      </c>
      <c r="H21" s="58">
        <f>SUM(Лист2!H21+Лист3!H21+Лист4!H21)</f>
        <v>3389</v>
      </c>
      <c r="I21" s="58">
        <f>SUM(Лист2!I21+Лист3!I21+Лист4!I21)</f>
        <v>3442</v>
      </c>
      <c r="J21" s="58">
        <f>SUM(Лист2!J21+Лист3!J21+Лист4!J21)</f>
        <v>3497</v>
      </c>
      <c r="K21" s="107">
        <f>SUM(Лист2!K21+Лист3!K21+Лист4!K21)</f>
        <v>3574</v>
      </c>
      <c r="L21" s="120">
        <f>K21/C21*100</f>
        <v>115.12691663445432</v>
      </c>
    </row>
    <row r="22" spans="1:12" ht="15" customHeight="1">
      <c r="A22" s="39" t="s">
        <v>41</v>
      </c>
      <c r="B22" s="49"/>
      <c r="C22" s="63"/>
      <c r="D22" s="56">
        <f aca="true" t="shared" si="5" ref="D22:K22">D21/C21*100</f>
        <v>112.61113258600697</v>
      </c>
      <c r="E22" s="56">
        <f t="shared" si="5"/>
        <v>115.94725249578077</v>
      </c>
      <c r="F22" s="56">
        <f t="shared" si="5"/>
        <v>115.82128583411458</v>
      </c>
      <c r="G22" s="56">
        <f t="shared" si="5"/>
        <v>68.95009265767781</v>
      </c>
      <c r="H22" s="56">
        <f t="shared" si="5"/>
        <v>104.69570590052517</v>
      </c>
      <c r="I22" s="56">
        <f t="shared" si="5"/>
        <v>101.56388315137208</v>
      </c>
      <c r="J22" s="56">
        <f t="shared" si="5"/>
        <v>101.5979081929111</v>
      </c>
      <c r="K22" s="106">
        <f t="shared" si="5"/>
        <v>102.20188733199886</v>
      </c>
      <c r="L22" s="120"/>
    </row>
    <row r="23" spans="1:12" ht="24.75" customHeight="1">
      <c r="A23" s="42" t="s">
        <v>2</v>
      </c>
      <c r="B23" s="49" t="s">
        <v>12</v>
      </c>
      <c r="C23" s="64">
        <f>SUM(Лист2!C23+Лист3!C23+Лист4!C23)</f>
        <v>413.9</v>
      </c>
      <c r="D23" s="58">
        <f>SUM(Лист2!D23+Лист3!D23+Лист4!D23)</f>
        <v>385.5</v>
      </c>
      <c r="E23" s="58">
        <f>SUM(Лист2!E23+Лист3!E23+Лист4!E23)</f>
        <v>406.6</v>
      </c>
      <c r="F23" s="58">
        <f>SUM(Лист2!F23+Лист3!F23+Лист4!F23)</f>
        <v>519.6</v>
      </c>
      <c r="G23" s="58">
        <f>SUM(Лист2!G23+Лист3!G23+Лист4!G23)</f>
        <v>927</v>
      </c>
      <c r="H23" s="58">
        <f>SUM(Лист2!H23+Лист3!H23+Лист4!H23)</f>
        <v>950</v>
      </c>
      <c r="I23" s="58">
        <f>SUM(Лист2!I23+Лист3!I23+Лист4!I23)</f>
        <v>965</v>
      </c>
      <c r="J23" s="58">
        <f>SUM(Лист2!J23+Лист3!J23+Лист4!J23)</f>
        <v>980</v>
      </c>
      <c r="K23" s="107">
        <f>SUM(Лист2!K23+Лист3!K23+Лист4!K23)</f>
        <v>998</v>
      </c>
      <c r="L23" s="120">
        <f>K23/C23*100</f>
        <v>241.12104373036968</v>
      </c>
    </row>
    <row r="24" spans="1:12" ht="16.5" customHeight="1">
      <c r="A24" s="39" t="s">
        <v>41</v>
      </c>
      <c r="B24" s="49"/>
      <c r="C24" s="63"/>
      <c r="D24" s="56">
        <f aca="true" t="shared" si="6" ref="D24:K24">D23/C23*100</f>
        <v>93.13843923653057</v>
      </c>
      <c r="E24" s="56">
        <f t="shared" si="6"/>
        <v>105.47341115434502</v>
      </c>
      <c r="F24" s="56">
        <f t="shared" si="6"/>
        <v>127.79144121987211</v>
      </c>
      <c r="G24" s="56">
        <f t="shared" si="6"/>
        <v>178.40646651270205</v>
      </c>
      <c r="H24" s="56">
        <f t="shared" si="6"/>
        <v>102.48112189859762</v>
      </c>
      <c r="I24" s="56">
        <f t="shared" si="6"/>
        <v>101.57894736842105</v>
      </c>
      <c r="J24" s="56">
        <f t="shared" si="6"/>
        <v>101.55440414507773</v>
      </c>
      <c r="K24" s="106">
        <f t="shared" si="6"/>
        <v>101.83673469387755</v>
      </c>
      <c r="L24" s="120"/>
    </row>
    <row r="25" spans="1:12" ht="24.75" customHeight="1">
      <c r="A25" s="42" t="s">
        <v>3</v>
      </c>
      <c r="B25" s="49" t="s">
        <v>12</v>
      </c>
      <c r="C25" s="64">
        <f>SUM(Лист2!C25+Лист3!C25+Лист4!C25)</f>
        <v>2313.8</v>
      </c>
      <c r="D25" s="58">
        <f>SUM(Лист2!D25+Лист3!D25+Лист4!D25)</f>
        <v>640.8</v>
      </c>
      <c r="E25" s="58">
        <f>SUM(Лист2!E25+Лист3!E25+Лист4!E25)</f>
        <v>966.9</v>
      </c>
      <c r="F25" s="58">
        <f>SUM(Лист2!F25+Лист3!F25+Лист4!F25)</f>
        <v>1015.8</v>
      </c>
      <c r="G25" s="58">
        <f>SUM(Лист2!G25+Лист3!G25+Лист4!G25)</f>
        <v>473.7</v>
      </c>
      <c r="H25" s="58">
        <f>SUM(Лист2!H25+Лист3!H25+Лист4!H25)</f>
        <v>923</v>
      </c>
      <c r="I25" s="58">
        <f>SUM(Лист2!I25+Лист3!I25+Лист4!I25)</f>
        <v>957</v>
      </c>
      <c r="J25" s="58">
        <f>SUM(Лист2!J25+Лист3!J25+Лист4!J25)</f>
        <v>994</v>
      </c>
      <c r="K25" s="107">
        <f>SUM(Лист2!K25+Лист3!K25+Лист4!K25)</f>
        <v>1042</v>
      </c>
      <c r="L25" s="120">
        <f>K25/C25*100</f>
        <v>45.034142968277294</v>
      </c>
    </row>
    <row r="26" spans="1:12" ht="16.5" customHeight="1">
      <c r="A26" s="39" t="s">
        <v>41</v>
      </c>
      <c r="B26" s="49"/>
      <c r="C26" s="63"/>
      <c r="D26" s="56">
        <f aca="true" t="shared" si="7" ref="D26:K26">D25/C25*100</f>
        <v>27.694701357074937</v>
      </c>
      <c r="E26" s="56">
        <f t="shared" si="7"/>
        <v>150.88951310861424</v>
      </c>
      <c r="F26" s="56">
        <f t="shared" si="7"/>
        <v>105.057399937946</v>
      </c>
      <c r="G26" s="56">
        <f t="shared" si="7"/>
        <v>46.63319551092735</v>
      </c>
      <c r="H26" s="56">
        <f t="shared" si="7"/>
        <v>194.8490605868693</v>
      </c>
      <c r="I26" s="56">
        <f t="shared" si="7"/>
        <v>103.68364030335862</v>
      </c>
      <c r="J26" s="56">
        <f t="shared" si="7"/>
        <v>103.86624869383489</v>
      </c>
      <c r="K26" s="106">
        <f t="shared" si="7"/>
        <v>104.82897384305836</v>
      </c>
      <c r="L26" s="120"/>
    </row>
    <row r="27" spans="1:12" ht="29.25" customHeight="1">
      <c r="A27" s="43" t="s">
        <v>34</v>
      </c>
      <c r="B27" s="49" t="s">
        <v>12</v>
      </c>
      <c r="C27" s="64">
        <f>SUM(Лист2!C27+Лист3!C27+Лист4!C27)</f>
        <v>2474.6</v>
      </c>
      <c r="D27" s="58">
        <f>SUM(Лист2!D27+Лист3!D27+Лист4!D27)</f>
        <v>2446</v>
      </c>
      <c r="E27" s="58">
        <f>SUM(Лист2!E27+Лист3!E27+Лист4!E27)</f>
        <v>2546.5</v>
      </c>
      <c r="F27" s="58">
        <f>SUM(Лист2!F27+Лист3!F27+Лист4!F27)</f>
        <v>2574.6</v>
      </c>
      <c r="G27" s="58">
        <f>SUM(Лист2!G27+Лист3!G27+Лист4!G27)</f>
        <v>2496.1</v>
      </c>
      <c r="H27" s="58">
        <f>SUM(Лист2!H27+Лист3!H27+Лист4!H27)</f>
        <v>2508.5</v>
      </c>
      <c r="I27" s="58">
        <f>SUM(Лист2!I27+Лист3!I27+Лист4!I27)</f>
        <v>2529</v>
      </c>
      <c r="J27" s="58">
        <f>SUM(Лист2!J27+Лист3!J27+Лист4!J27)</f>
        <v>2558</v>
      </c>
      <c r="K27" s="107">
        <f>SUM(Лист2!K27+Лист3!K27+Лист4!K27)</f>
        <v>2591</v>
      </c>
      <c r="L27" s="120">
        <f>K27/C27*100</f>
        <v>104.70379051159784</v>
      </c>
    </row>
    <row r="28" spans="1:12" ht="12.75">
      <c r="A28" s="39" t="s">
        <v>41</v>
      </c>
      <c r="B28" s="49"/>
      <c r="C28" s="63"/>
      <c r="D28" s="56">
        <f aca="true" t="shared" si="8" ref="D28:K28">D27/C27*100</f>
        <v>98.84425765780328</v>
      </c>
      <c r="E28" s="56">
        <f t="shared" si="8"/>
        <v>104.10874897792314</v>
      </c>
      <c r="F28" s="56">
        <f t="shared" si="8"/>
        <v>101.10347535833498</v>
      </c>
      <c r="G28" s="56">
        <f t="shared" si="8"/>
        <v>96.95098267692069</v>
      </c>
      <c r="H28" s="56">
        <f t="shared" si="8"/>
        <v>100.49677496895157</v>
      </c>
      <c r="I28" s="56">
        <f t="shared" si="8"/>
        <v>100.81722144707992</v>
      </c>
      <c r="J28" s="56">
        <f t="shared" si="8"/>
        <v>101.1466982997232</v>
      </c>
      <c r="K28" s="106">
        <f t="shared" si="8"/>
        <v>101.2900703674746</v>
      </c>
      <c r="L28" s="120"/>
    </row>
    <row r="29" spans="1:12" ht="24.75" customHeight="1">
      <c r="A29" s="42" t="s">
        <v>4</v>
      </c>
      <c r="B29" s="49" t="s">
        <v>12</v>
      </c>
      <c r="C29" s="64">
        <f>SUM(Лист2!C29+Лист3!C29+Лист4!C29)</f>
        <v>20376.1</v>
      </c>
      <c r="D29" s="58">
        <f>SUM(Лист2!D29+Лист3!D29+Лист4!D29)</f>
        <v>20588.2</v>
      </c>
      <c r="E29" s="58">
        <f>SUM(Лист2!E29+Лист3!E29+Лист4!E29)</f>
        <v>20015.6</v>
      </c>
      <c r="F29" s="58">
        <f>SUM(Лист2!F29+Лист3!F29+Лист4!F29)</f>
        <v>19677</v>
      </c>
      <c r="G29" s="58">
        <f>SUM(Лист2!G29+Лист3!G29+Лист4!G29)</f>
        <v>20167</v>
      </c>
      <c r="H29" s="58">
        <f>SUM(Лист2!H29+Лист3!H29+Лист4!H29)</f>
        <v>20270</v>
      </c>
      <c r="I29" s="58">
        <f>SUM(Лист2!I29+Лист3!I29+Лист4!I29)</f>
        <v>20409</v>
      </c>
      <c r="J29" s="58">
        <f>SUM(Лист2!J29+Лист3!J29+Лист4!J29)</f>
        <v>20572</v>
      </c>
      <c r="K29" s="107">
        <f>SUM(Лист2!K29+Лист3!K29+Лист4!K29)</f>
        <v>20765</v>
      </c>
      <c r="L29" s="120">
        <f>K29/C29*100</f>
        <v>101.90860861499502</v>
      </c>
    </row>
    <row r="30" spans="1:12" ht="16.5" customHeight="1">
      <c r="A30" s="39" t="s">
        <v>41</v>
      </c>
      <c r="B30" s="49"/>
      <c r="C30" s="63"/>
      <c r="D30" s="56">
        <f aca="true" t="shared" si="9" ref="D30:K30">D29/C29*100</f>
        <v>101.04092539789265</v>
      </c>
      <c r="E30" s="56">
        <f t="shared" si="9"/>
        <v>97.21879523222039</v>
      </c>
      <c r="F30" s="56">
        <f t="shared" si="9"/>
        <v>98.3083195107816</v>
      </c>
      <c r="G30" s="56">
        <f t="shared" si="9"/>
        <v>102.49021700462468</v>
      </c>
      <c r="H30" s="56">
        <f t="shared" si="9"/>
        <v>100.51073535974612</v>
      </c>
      <c r="I30" s="56">
        <f t="shared" si="9"/>
        <v>100.68574247656636</v>
      </c>
      <c r="J30" s="56">
        <f t="shared" si="9"/>
        <v>100.79866725464255</v>
      </c>
      <c r="K30" s="106">
        <f t="shared" si="9"/>
        <v>100.93816838421155</v>
      </c>
      <c r="L30" s="120"/>
    </row>
    <row r="31" spans="1:12" ht="24.75" customHeight="1">
      <c r="A31" s="42" t="s">
        <v>5</v>
      </c>
      <c r="B31" s="46" t="s">
        <v>7</v>
      </c>
      <c r="C31" s="64">
        <f>SUM(Лист2!C31+Лист3!C31+Лист4!C31)</f>
        <v>73867</v>
      </c>
      <c r="D31" s="58">
        <f>SUM(Лист2!D31+Лист3!D31+Лист4!D31)</f>
        <v>78587</v>
      </c>
      <c r="E31" s="58">
        <f>SUM(Лист2!E31+Лист3!E31+Лист4!E31)</f>
        <v>114531</v>
      </c>
      <c r="F31" s="58">
        <f>SUM(Лист2!F31+Лист3!F31+Лист4!F31)</f>
        <v>130637</v>
      </c>
      <c r="G31" s="58">
        <f>SUM(Лист2!G31+Лист3!G31+Лист4!G31)</f>
        <v>136681</v>
      </c>
      <c r="H31" s="58">
        <f>SUM(Лист2!H31+Лист3!H31+Лист4!H31)</f>
        <v>136705</v>
      </c>
      <c r="I31" s="58">
        <f>SUM(Лист2!I31+Лист3!I31+Лист4!I31)</f>
        <v>136812.5</v>
      </c>
      <c r="J31" s="58">
        <f>SUM(Лист2!J31+Лист3!J31+Лист4!J31)</f>
        <v>136920.5</v>
      </c>
      <c r="K31" s="107">
        <f>SUM(Лист2!K31+Лист3!K31+Лист4!K31)</f>
        <v>137029</v>
      </c>
      <c r="L31" s="120">
        <f>K31/C31*100</f>
        <v>185.5077368784437</v>
      </c>
    </row>
    <row r="32" spans="1:12" ht="15" customHeight="1">
      <c r="A32" s="39" t="s">
        <v>41</v>
      </c>
      <c r="B32" s="46"/>
      <c r="C32" s="63"/>
      <c r="D32" s="56">
        <f aca="true" t="shared" si="10" ref="D32:K32">D31/C31*100</f>
        <v>106.38986286162968</v>
      </c>
      <c r="E32" s="56">
        <f t="shared" si="10"/>
        <v>145.73784468169035</v>
      </c>
      <c r="F32" s="56">
        <f t="shared" si="10"/>
        <v>114.06256821297292</v>
      </c>
      <c r="G32" s="56">
        <f t="shared" si="10"/>
        <v>104.62656062218207</v>
      </c>
      <c r="H32" s="56">
        <f t="shared" si="10"/>
        <v>100.01755913404205</v>
      </c>
      <c r="I32" s="56">
        <f t="shared" si="10"/>
        <v>100.0786364800117</v>
      </c>
      <c r="J32" s="56">
        <f t="shared" si="10"/>
        <v>100.07894015532206</v>
      </c>
      <c r="K32" s="106">
        <f t="shared" si="10"/>
        <v>100.07924306440599</v>
      </c>
      <c r="L32" s="120"/>
    </row>
    <row r="33" spans="1:12" ht="24.75" customHeight="1">
      <c r="A33" s="42" t="s">
        <v>15</v>
      </c>
      <c r="B33" s="46" t="s">
        <v>8</v>
      </c>
      <c r="C33" s="64">
        <f>SUM(Лист2!C33+Лист3!C33+Лист4!C33)</f>
        <v>189</v>
      </c>
      <c r="D33" s="58">
        <f>SUM(Лист2!D33+Лист3!D33+Лист4!D33)</f>
        <v>226</v>
      </c>
      <c r="E33" s="58">
        <f>SUM(Лист2!E33+Лист3!E33+Лист4!E33)</f>
        <v>162</v>
      </c>
      <c r="F33" s="58">
        <f>SUM(Лист2!F33+Лист3!F33+Лист4!F33)</f>
        <v>197</v>
      </c>
      <c r="G33" s="58">
        <f>SUM(Лист2!G33+Лист3!G33+Лист4!G33)</f>
        <v>177</v>
      </c>
      <c r="H33" s="58">
        <f>SUM(Лист2!H33+Лист3!H33+Лист4!H33)</f>
        <v>177.1</v>
      </c>
      <c r="I33" s="58">
        <f>SUM(Лист2!I33+Лист3!I33+Лист4!I33)</f>
        <v>178.2</v>
      </c>
      <c r="J33" s="58">
        <f>SUM(Лист2!J33+Лист3!J33+Лист4!J33)</f>
        <v>179.3</v>
      </c>
      <c r="K33" s="107">
        <f>SUM(Лист2!K33+Лист3!K33+Лист4!K33)</f>
        <v>180.4</v>
      </c>
      <c r="L33" s="120">
        <f>K33/C33*100</f>
        <v>95.44973544973546</v>
      </c>
    </row>
    <row r="34" spans="1:12" ht="12.75" customHeight="1">
      <c r="A34" s="39" t="s">
        <v>41</v>
      </c>
      <c r="B34" s="46"/>
      <c r="C34" s="63"/>
      <c r="D34" s="56">
        <f aca="true" t="shared" si="11" ref="D34:K34">D33/C33*100</f>
        <v>119.57671957671958</v>
      </c>
      <c r="E34" s="56">
        <f t="shared" si="11"/>
        <v>71.68141592920354</v>
      </c>
      <c r="F34" s="56">
        <f t="shared" si="11"/>
        <v>121.60493827160495</v>
      </c>
      <c r="G34" s="56">
        <f t="shared" si="11"/>
        <v>89.84771573604061</v>
      </c>
      <c r="H34" s="56">
        <f t="shared" si="11"/>
        <v>100.05649717514125</v>
      </c>
      <c r="I34" s="56">
        <f t="shared" si="11"/>
        <v>100.62111801242236</v>
      </c>
      <c r="J34" s="56">
        <f t="shared" si="11"/>
        <v>100.61728395061729</v>
      </c>
      <c r="K34" s="106">
        <f t="shared" si="11"/>
        <v>100.61349693251533</v>
      </c>
      <c r="L34" s="120"/>
    </row>
    <row r="35" spans="1:12" ht="25.5" customHeight="1">
      <c r="A35" s="44" t="s">
        <v>16</v>
      </c>
      <c r="B35" s="46" t="s">
        <v>9</v>
      </c>
      <c r="C35" s="64">
        <f>SUM(Лист2!C35+Лист3!C35+Лист4!C35)</f>
        <v>156376</v>
      </c>
      <c r="D35" s="58">
        <f>SUM(Лист2!D35+Лист3!D35+Лист4!D35)</f>
        <v>176911</v>
      </c>
      <c r="E35" s="58">
        <f>SUM(Лист2!E35+Лист3!E35+Лист4!E35)</f>
        <v>196641</v>
      </c>
      <c r="F35" s="58">
        <f>SUM(Лист2!F35+Лист3!F35+Лист4!F35)</f>
        <v>171307</v>
      </c>
      <c r="G35" s="58">
        <f>SUM(Лист2!G35+Лист3!G35+Лист4!G35)</f>
        <v>123647</v>
      </c>
      <c r="H35" s="58">
        <f>SUM(Лист2!H35+Лист3!H35+Лист4!H35)</f>
        <v>132178</v>
      </c>
      <c r="I35" s="58">
        <f>SUM(Лист2!I35+Лист3!I35+Лист4!I35)</f>
        <v>141431</v>
      </c>
      <c r="J35" s="58">
        <f>SUM(Лист2!J35+Лист3!J35+Лист4!J35)</f>
        <v>152886</v>
      </c>
      <c r="K35" s="107">
        <f>SUM(Лист2!K35+Лист3!K35+Лист4!K35)</f>
        <v>165882</v>
      </c>
      <c r="L35" s="120">
        <f>K35/C35*100</f>
        <v>106.0789379444416</v>
      </c>
    </row>
    <row r="36" spans="1:12" ht="13.5" thickBot="1">
      <c r="A36" s="45" t="s">
        <v>41</v>
      </c>
      <c r="B36" s="37"/>
      <c r="C36" s="65"/>
      <c r="D36" s="61">
        <f aca="true" t="shared" si="12" ref="D36:K36">D35/C35*100</f>
        <v>113.13181050800634</v>
      </c>
      <c r="E36" s="61">
        <f t="shared" si="12"/>
        <v>111.15250040981057</v>
      </c>
      <c r="F36" s="61">
        <f t="shared" si="12"/>
        <v>87.1166236949568</v>
      </c>
      <c r="G36" s="61">
        <f t="shared" si="12"/>
        <v>72.17860332619216</v>
      </c>
      <c r="H36" s="61">
        <f t="shared" si="12"/>
        <v>106.89947997120836</v>
      </c>
      <c r="I36" s="61">
        <f t="shared" si="12"/>
        <v>107.00040853999909</v>
      </c>
      <c r="J36" s="61">
        <f t="shared" si="12"/>
        <v>108.09935586964667</v>
      </c>
      <c r="K36" s="108">
        <f t="shared" si="12"/>
        <v>108.50045131666732</v>
      </c>
      <c r="L36" s="121"/>
    </row>
    <row r="37" spans="1:12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8.75">
      <c r="A39" s="6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2:12" ht="12.7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</sheetData>
  <sheetProtection/>
  <mergeCells count="8">
    <mergeCell ref="L9:L10"/>
    <mergeCell ref="A9:A10"/>
    <mergeCell ref="B9:B10"/>
    <mergeCell ref="C9:G9"/>
    <mergeCell ref="A1:L1"/>
    <mergeCell ref="A6:L6"/>
    <mergeCell ref="A7:L7"/>
    <mergeCell ref="E3:F3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 Ростовской области</dc:creator>
  <cp:keywords/>
  <dc:description/>
  <cp:lastModifiedBy>Katya</cp:lastModifiedBy>
  <cp:lastPrinted>2019-06-03T04:07:28Z</cp:lastPrinted>
  <dcterms:created xsi:type="dcterms:W3CDTF">2002-04-16T05:55:18Z</dcterms:created>
  <dcterms:modified xsi:type="dcterms:W3CDTF">2019-06-05T07:44:39Z</dcterms:modified>
  <cp:category/>
  <cp:version/>
  <cp:contentType/>
  <cp:contentStatus/>
</cp:coreProperties>
</file>