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1340" windowHeight="5775" activeTab="0"/>
  </bookViews>
  <sheets>
    <sheet name="Лист1" sheetId="1" r:id="rId1"/>
  </sheets>
  <definedNames>
    <definedName name="_xlnm.Print_Area" localSheetId="0">'Лист1'!$A$1:$H$227</definedName>
  </definedNames>
  <calcPr fullCalcOnLoad="1"/>
</workbook>
</file>

<file path=xl/sharedStrings.xml><?xml version="1.0" encoding="utf-8"?>
<sst xmlns="http://schemas.openxmlformats.org/spreadsheetml/2006/main" count="256" uniqueCount="62">
  <si>
    <t>Отчет</t>
  </si>
  <si>
    <t>Оценка</t>
  </si>
  <si>
    <t>Прогноз</t>
  </si>
  <si>
    <t>Показатели</t>
  </si>
  <si>
    <t>строительство</t>
  </si>
  <si>
    <t>другие виды</t>
  </si>
  <si>
    <t>(в действующих ценах каждого года)</t>
  </si>
  <si>
    <t>(тыс.руб.)</t>
  </si>
  <si>
    <t>Темп к предыдущему году, %</t>
  </si>
  <si>
    <t>№</t>
  </si>
  <si>
    <t>Финансовые показатели крупных и средних предприятий</t>
  </si>
  <si>
    <t>Финансовые показатели малых предприятий</t>
  </si>
  <si>
    <t>Индексы-дефляторы цен, %</t>
  </si>
  <si>
    <t>в т.ч.</t>
  </si>
  <si>
    <t>Прибыль прибыльных предприятий</t>
  </si>
  <si>
    <t>Убытки убыточных предприятий</t>
  </si>
  <si>
    <t>добыча полезных ископаемых</t>
  </si>
  <si>
    <t>обрабатывающие производства</t>
  </si>
  <si>
    <t xml:space="preserve">Индекс производства, % </t>
  </si>
  <si>
    <t>Индекс-дефлятор цен, %</t>
  </si>
  <si>
    <t xml:space="preserve">Свод основных финансовых показателей по полному кругу предприятий  </t>
  </si>
  <si>
    <t xml:space="preserve">Прибыль </t>
  </si>
  <si>
    <t>страховые компании</t>
  </si>
  <si>
    <t>банки</t>
  </si>
  <si>
    <t>Темп оборота малых предприятий в сопоставимых ценах к предыдущему году , %</t>
  </si>
  <si>
    <t>Темп объема работ  в сопост. ценах , %</t>
  </si>
  <si>
    <t>Темп роста (снижения) , %</t>
  </si>
  <si>
    <t>Темп оборота розничной торговли в сопоставимых ценах , %</t>
  </si>
  <si>
    <t>из общего объема прибыли малых предприятий:</t>
  </si>
  <si>
    <t>оптовая и розничная торговля</t>
  </si>
  <si>
    <t>из общего объема прибыли крупных и средних предприятий:</t>
  </si>
  <si>
    <t>Справочно: прибыль прибыльных предприятий  без учета сельского хозяйства</t>
  </si>
  <si>
    <t>Количество крупных и средних предприятий</t>
  </si>
  <si>
    <t>прибыльных</t>
  </si>
  <si>
    <t>убыточных</t>
  </si>
  <si>
    <t>уд. вес убыточных предприятий в общем количестве %</t>
  </si>
  <si>
    <t xml:space="preserve"> Финансовые показатели бюджетообразующих предприятий  </t>
  </si>
  <si>
    <t>Таблица 2</t>
  </si>
  <si>
    <t>Таблица 3</t>
  </si>
  <si>
    <t>Таблица 4</t>
  </si>
  <si>
    <t>2017 год</t>
  </si>
  <si>
    <t>Таблица 1</t>
  </si>
  <si>
    <t>в т.ч. прибыль предприятий, не перешедших на единый сельхозналог</t>
  </si>
  <si>
    <t>2018 год</t>
  </si>
  <si>
    <t>2019 год</t>
  </si>
  <si>
    <t>VIII. Финансовые показатели социально-экономического развития города (района)</t>
  </si>
  <si>
    <t>обеспечение электрической энергией, газом и паром;кондиционирование воздуха</t>
  </si>
  <si>
    <t>обеспечение электрической энергией, газом и паром; кондиционирование воздуха</t>
  </si>
  <si>
    <t>водоснабжение; водоотведение, 
организация сбора и утилизации отходов, деятельность по ликвидации загрязнений</t>
  </si>
  <si>
    <t>2020 год</t>
  </si>
  <si>
    <t>2021 год</t>
  </si>
  <si>
    <t>2022 год</t>
  </si>
  <si>
    <t>сельское, лесное хозяйство, охота, рыболовство и рыбоводство</t>
  </si>
  <si>
    <t>деятельность по операциям с недвижимым имуществом</t>
  </si>
  <si>
    <t>АО им. Ленина</t>
  </si>
  <si>
    <t>АО "ЦСМЗ"</t>
  </si>
  <si>
    <t>ОАО "Цимлянские вина"</t>
  </si>
  <si>
    <t>ООО "Цимлянское"</t>
  </si>
  <si>
    <t>Е.Н. Ночевкина</t>
  </si>
  <si>
    <t xml:space="preserve">Первый земеститель главы </t>
  </si>
  <si>
    <t>Администрации Цимлянского района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</si>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</sst>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Tahoma"/>
      <family val="2"/>
    </font>
    <font>
      <b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174" fontId="12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vertical="top" wrapText="1" indent="1"/>
    </xf>
    <xf numFmtId="174" fontId="13" fillId="33" borderId="12" xfId="0" applyNumberFormat="1" applyFont="1" applyFill="1" applyBorder="1" applyAlignment="1">
      <alignment/>
    </xf>
    <xf numFmtId="174" fontId="13" fillId="33" borderId="13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vertical="top" wrapText="1"/>
    </xf>
    <xf numFmtId="174" fontId="0" fillId="33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 horizontal="left" vertical="top" wrapText="1" indent="1"/>
    </xf>
    <xf numFmtId="174" fontId="1" fillId="33" borderId="12" xfId="0" applyNumberFormat="1" applyFont="1" applyFill="1" applyBorder="1" applyAlignment="1">
      <alignment/>
    </xf>
    <xf numFmtId="174" fontId="0" fillId="33" borderId="13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174" fontId="1" fillId="33" borderId="13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top" wrapText="1"/>
    </xf>
    <xf numFmtId="174" fontId="4" fillId="33" borderId="12" xfId="0" applyNumberFormat="1" applyFont="1" applyFill="1" applyBorder="1" applyAlignment="1">
      <alignment/>
    </xf>
    <xf numFmtId="174" fontId="4" fillId="33" borderId="13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 vertical="top" wrapText="1" indent="1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 indent="1"/>
    </xf>
    <xf numFmtId="0" fontId="6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top" wrapText="1"/>
    </xf>
    <xf numFmtId="174" fontId="12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ont="1" applyFill="1" applyBorder="1" applyAlignment="1">
      <alignment/>
    </xf>
    <xf numFmtId="0" fontId="8" fillId="33" borderId="16" xfId="0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>
      <alignment horizontal="left" vertical="top" wrapText="1"/>
    </xf>
    <xf numFmtId="174" fontId="1" fillId="33" borderId="17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8" fillId="33" borderId="16" xfId="0" applyFont="1" applyFill="1" applyBorder="1" applyAlignment="1" applyProtection="1">
      <alignment horizontal="left" vertical="center" wrapText="1" indent="1"/>
      <protection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 wrapText="1" indent="1"/>
    </xf>
    <xf numFmtId="174" fontId="1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 horizontal="left" vertical="top" wrapText="1" indent="1"/>
    </xf>
    <xf numFmtId="0" fontId="7" fillId="33" borderId="0" xfId="0" applyFont="1" applyFill="1" applyAlignment="1" applyProtection="1">
      <alignment/>
      <protection/>
    </xf>
    <xf numFmtId="0" fontId="5" fillId="33" borderId="12" xfId="0" applyFont="1" applyFill="1" applyBorder="1" applyAlignment="1">
      <alignment horizontal="left" vertical="top" wrapText="1"/>
    </xf>
    <xf numFmtId="0" fontId="14" fillId="33" borderId="0" xfId="0" applyFont="1" applyFill="1" applyAlignment="1" applyProtection="1">
      <alignment/>
      <protection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SheetLayoutView="100" zoomScalePageLayoutView="0" workbookViewId="0" topLeftCell="A202">
      <selection activeCell="D14" sqref="D14"/>
    </sheetView>
  </sheetViews>
  <sheetFormatPr defaultColWidth="9.00390625" defaultRowHeight="12.75"/>
  <cols>
    <col min="1" max="1" width="3.75390625" style="1" customWidth="1"/>
    <col min="2" max="2" width="30.875" style="1" customWidth="1"/>
    <col min="3" max="3" width="11.875" style="1" customWidth="1"/>
    <col min="4" max="4" width="11.625" style="1" customWidth="1"/>
    <col min="5" max="8" width="10.75390625" style="1" customWidth="1"/>
    <col min="9" max="16384" width="9.125" style="1" customWidth="1"/>
  </cols>
  <sheetData>
    <row r="1" spans="2:8" ht="10.5" customHeight="1">
      <c r="B1" s="50" t="s">
        <v>45</v>
      </c>
      <c r="C1" s="50"/>
      <c r="D1" s="50"/>
      <c r="E1" s="50"/>
      <c r="F1" s="50"/>
      <c r="G1" s="50"/>
      <c r="H1" s="50"/>
    </row>
    <row r="2" spans="2:8" ht="10.5" customHeight="1">
      <c r="B2" s="50"/>
      <c r="C2" s="50"/>
      <c r="D2" s="50"/>
      <c r="E2" s="50"/>
      <c r="F2" s="50"/>
      <c r="G2" s="50"/>
      <c r="H2" s="50"/>
    </row>
    <row r="3" spans="2:8" ht="10.5" customHeight="1">
      <c r="B3" s="50"/>
      <c r="C3" s="50"/>
      <c r="D3" s="50"/>
      <c r="E3" s="50"/>
      <c r="F3" s="50"/>
      <c r="G3" s="50"/>
      <c r="H3" s="50"/>
    </row>
    <row r="4" spans="2:8" ht="12" customHeight="1">
      <c r="B4" s="2"/>
      <c r="C4" s="2"/>
      <c r="D4" s="2"/>
      <c r="E4" s="2"/>
      <c r="F4" s="2"/>
      <c r="G4" s="56" t="s">
        <v>41</v>
      </c>
      <c r="H4" s="56"/>
    </row>
    <row r="5" spans="2:8" ht="15" customHeight="1">
      <c r="B5" s="50" t="s">
        <v>20</v>
      </c>
      <c r="C5" s="50"/>
      <c r="D5" s="50"/>
      <c r="E5" s="50"/>
      <c r="F5" s="50"/>
      <c r="G5" s="50"/>
      <c r="H5" s="50"/>
    </row>
    <row r="6" spans="2:8" ht="15" customHeight="1">
      <c r="B6" s="57" t="s">
        <v>6</v>
      </c>
      <c r="C6" s="57"/>
      <c r="D6" s="57"/>
      <c r="E6" s="57"/>
      <c r="F6" s="57"/>
      <c r="G6" s="57"/>
      <c r="H6" s="57"/>
    </row>
    <row r="7" spans="2:8" ht="12" customHeight="1" thickBot="1">
      <c r="B7" s="2"/>
      <c r="C7" s="2"/>
      <c r="D7" s="2"/>
      <c r="E7" s="2"/>
      <c r="F7" s="2"/>
      <c r="G7" s="3"/>
      <c r="H7" s="4" t="s">
        <v>7</v>
      </c>
    </row>
    <row r="8" spans="1:8" ht="16.5" thickBot="1">
      <c r="A8" s="58" t="s">
        <v>9</v>
      </c>
      <c r="B8" s="51" t="s">
        <v>3</v>
      </c>
      <c r="C8" s="5" t="s">
        <v>0</v>
      </c>
      <c r="D8" s="53" t="s">
        <v>1</v>
      </c>
      <c r="E8" s="54"/>
      <c r="F8" s="55" t="s">
        <v>2</v>
      </c>
      <c r="G8" s="55"/>
      <c r="H8" s="54"/>
    </row>
    <row r="9" spans="1:8" ht="16.5" thickBot="1">
      <c r="A9" s="59"/>
      <c r="B9" s="52"/>
      <c r="C9" s="6" t="s">
        <v>40</v>
      </c>
      <c r="D9" s="6" t="s">
        <v>43</v>
      </c>
      <c r="E9" s="6" t="s">
        <v>44</v>
      </c>
      <c r="F9" s="6" t="s">
        <v>49</v>
      </c>
      <c r="G9" s="6" t="s">
        <v>50</v>
      </c>
      <c r="H9" s="6" t="s">
        <v>51</v>
      </c>
    </row>
    <row r="10" spans="1:8" ht="32.25" thickBot="1">
      <c r="A10" s="7">
        <v>1</v>
      </c>
      <c r="B10" s="8" t="s">
        <v>14</v>
      </c>
      <c r="C10" s="9">
        <f aca="true" t="shared" si="0" ref="C10:H10">SUM(C15,C17,C19,C21,C23,C25,C28,C30,C32,C34,C36)</f>
        <v>414633</v>
      </c>
      <c r="D10" s="9">
        <f t="shared" si="0"/>
        <v>413885.69999999995</v>
      </c>
      <c r="E10" s="9">
        <f t="shared" si="0"/>
        <v>441585.7</v>
      </c>
      <c r="F10" s="9">
        <f t="shared" si="0"/>
        <v>460429.8</v>
      </c>
      <c r="G10" s="9">
        <f t="shared" si="0"/>
        <v>482048.60000000003</v>
      </c>
      <c r="H10" s="9">
        <f t="shared" si="0"/>
        <v>508119.3</v>
      </c>
    </row>
    <row r="11" spans="1:8" ht="15" customHeight="1" thickBot="1">
      <c r="A11" s="7"/>
      <c r="B11" s="10" t="s">
        <v>8</v>
      </c>
      <c r="C11" s="11"/>
      <c r="D11" s="12">
        <f>D10/C10*100</f>
        <v>99.81976832524182</v>
      </c>
      <c r="E11" s="11">
        <f>E10/D10*100</f>
        <v>106.69266901465792</v>
      </c>
      <c r="F11" s="12">
        <f>F10/E10*100</f>
        <v>104.26737097691343</v>
      </c>
      <c r="G11" s="11">
        <f>G10/F10*100</f>
        <v>104.69535203846493</v>
      </c>
      <c r="H11" s="11">
        <f>H10/G10*100</f>
        <v>105.4083136015746</v>
      </c>
    </row>
    <row r="12" spans="1:8" ht="34.5" thickBot="1">
      <c r="A12" s="7"/>
      <c r="B12" s="13" t="s">
        <v>31</v>
      </c>
      <c r="C12" s="14">
        <f aca="true" t="shared" si="1" ref="C12:H12">C10-C25</f>
        <v>248132</v>
      </c>
      <c r="D12" s="14">
        <f t="shared" si="1"/>
        <v>232198.69999999995</v>
      </c>
      <c r="E12" s="14">
        <f t="shared" si="1"/>
        <v>253966.1</v>
      </c>
      <c r="F12" s="14">
        <f t="shared" si="1"/>
        <v>264878.3</v>
      </c>
      <c r="G12" s="14">
        <f t="shared" si="1"/>
        <v>277049</v>
      </c>
      <c r="H12" s="14">
        <f t="shared" si="1"/>
        <v>290977.6</v>
      </c>
    </row>
    <row r="13" spans="1:8" ht="15.75" thickBot="1">
      <c r="A13" s="7"/>
      <c r="B13" s="15" t="s">
        <v>8</v>
      </c>
      <c r="C13" s="16"/>
      <c r="D13" s="17">
        <f>D12/C12*100</f>
        <v>93.57870004674929</v>
      </c>
      <c r="E13" s="14">
        <f>E12/D12*100</f>
        <v>109.37447108877012</v>
      </c>
      <c r="F13" s="17">
        <f>F12/E12*100</f>
        <v>104.29671519151572</v>
      </c>
      <c r="G13" s="14">
        <f>G12/F12*100</f>
        <v>104.59482713381958</v>
      </c>
      <c r="H13" s="14">
        <f>H12/G12*100</f>
        <v>105.02748611256492</v>
      </c>
    </row>
    <row r="14" spans="1:8" ht="27" customHeight="1" thickBot="1">
      <c r="A14" s="7"/>
      <c r="B14" s="18" t="s">
        <v>30</v>
      </c>
      <c r="C14" s="16"/>
      <c r="D14" s="19"/>
      <c r="E14" s="16"/>
      <c r="F14" s="19"/>
      <c r="G14" s="16"/>
      <c r="H14" s="16"/>
    </row>
    <row r="15" spans="1:8" ht="30.75" thickBot="1">
      <c r="A15" s="7">
        <v>2</v>
      </c>
      <c r="B15" s="20" t="s">
        <v>16</v>
      </c>
      <c r="C15" s="16">
        <f aca="true" t="shared" si="2" ref="C15:H15">C79+C147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</row>
    <row r="16" spans="1:8" ht="15" customHeight="1" thickBot="1">
      <c r="A16" s="7"/>
      <c r="B16" s="10" t="s">
        <v>8</v>
      </c>
      <c r="C16" s="21"/>
      <c r="D16" s="22" t="e">
        <f>D15/C15*100</f>
        <v>#DIV/0!</v>
      </c>
      <c r="E16" s="21" t="e">
        <f>E15/D15*100</f>
        <v>#DIV/0!</v>
      </c>
      <c r="F16" s="22" t="e">
        <f>F15/E15*100</f>
        <v>#DIV/0!</v>
      </c>
      <c r="G16" s="21" t="e">
        <f>G15/F15*100</f>
        <v>#DIV/0!</v>
      </c>
      <c r="H16" s="21" t="e">
        <f>H15/G15*100</f>
        <v>#DIV/0!</v>
      </c>
    </row>
    <row r="17" spans="1:8" ht="30.75" thickBot="1">
      <c r="A17" s="7">
        <v>3</v>
      </c>
      <c r="B17" s="20" t="s">
        <v>17</v>
      </c>
      <c r="C17" s="16">
        <f aca="true" t="shared" si="3" ref="C17:H17">C83+C151</f>
        <v>118429</v>
      </c>
      <c r="D17" s="16">
        <f t="shared" si="3"/>
        <v>101648.5</v>
      </c>
      <c r="E17" s="16">
        <f t="shared" si="3"/>
        <v>117496.2</v>
      </c>
      <c r="F17" s="16">
        <f t="shared" si="3"/>
        <v>121231.3</v>
      </c>
      <c r="G17" s="16">
        <f t="shared" si="3"/>
        <v>125577.5</v>
      </c>
      <c r="H17" s="16">
        <f t="shared" si="3"/>
        <v>130754.6</v>
      </c>
    </row>
    <row r="18" spans="1:8" ht="15" customHeight="1" thickBot="1">
      <c r="A18" s="7"/>
      <c r="B18" s="10" t="s">
        <v>8</v>
      </c>
      <c r="C18" s="21"/>
      <c r="D18" s="22">
        <f>D17/C17*100</f>
        <v>85.83075091404977</v>
      </c>
      <c r="E18" s="21">
        <f>E17/D17*100</f>
        <v>115.59068751629388</v>
      </c>
      <c r="F18" s="22">
        <f>F17/E17*100</f>
        <v>103.17891131798305</v>
      </c>
      <c r="G18" s="21">
        <f>G17/F17*100</f>
        <v>103.58504775581882</v>
      </c>
      <c r="H18" s="21">
        <f>H17/G17*100</f>
        <v>104.12263343353708</v>
      </c>
    </row>
    <row r="19" spans="1:8" ht="78" customHeight="1" thickBot="1">
      <c r="A19" s="7">
        <v>4</v>
      </c>
      <c r="B19" s="20" t="s">
        <v>47</v>
      </c>
      <c r="C19" s="16">
        <f aca="true" t="shared" si="4" ref="C19:H19">C87+C155</f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  <c r="H19" s="16">
        <f t="shared" si="4"/>
        <v>0</v>
      </c>
    </row>
    <row r="20" spans="1:8" ht="15" customHeight="1" thickBot="1">
      <c r="A20" s="7"/>
      <c r="B20" s="10" t="s">
        <v>8</v>
      </c>
      <c r="C20" s="21"/>
      <c r="D20" s="22" t="e">
        <f>D19/C19*100</f>
        <v>#DIV/0!</v>
      </c>
      <c r="E20" s="21" t="e">
        <f>E19/D19*100</f>
        <v>#DIV/0!</v>
      </c>
      <c r="F20" s="22" t="e">
        <f>F19/E19*100</f>
        <v>#DIV/0!</v>
      </c>
      <c r="G20" s="21" t="e">
        <f>G19/F19*100</f>
        <v>#DIV/0!</v>
      </c>
      <c r="H20" s="21" t="e">
        <f>H19/G19*100</f>
        <v>#DIV/0!</v>
      </c>
    </row>
    <row r="21" spans="1:8" ht="93.75" customHeight="1" thickBot="1">
      <c r="A21" s="7">
        <v>5</v>
      </c>
      <c r="B21" s="20" t="s">
        <v>48</v>
      </c>
      <c r="C21" s="16">
        <f aca="true" t="shared" si="5" ref="C21:H21">C91+C159</f>
        <v>124</v>
      </c>
      <c r="D21" s="16">
        <f t="shared" si="5"/>
        <v>105</v>
      </c>
      <c r="E21" s="16">
        <f t="shared" si="5"/>
        <v>150</v>
      </c>
      <c r="F21" s="16">
        <f t="shared" si="5"/>
        <v>168</v>
      </c>
      <c r="G21" s="16">
        <f t="shared" si="5"/>
        <v>189</v>
      </c>
      <c r="H21" s="16">
        <f t="shared" si="5"/>
        <v>215</v>
      </c>
    </row>
    <row r="22" spans="1:8" ht="15" customHeight="1" thickBot="1">
      <c r="A22" s="7"/>
      <c r="B22" s="10" t="s">
        <v>8</v>
      </c>
      <c r="C22" s="21"/>
      <c r="D22" s="22">
        <f>D21/C21*100</f>
        <v>84.67741935483872</v>
      </c>
      <c r="E22" s="21">
        <f>E21/D21*100</f>
        <v>142.85714285714286</v>
      </c>
      <c r="F22" s="22">
        <f>F21/E21*100</f>
        <v>112.00000000000001</v>
      </c>
      <c r="G22" s="21">
        <f>G21/F21*100</f>
        <v>112.5</v>
      </c>
      <c r="H22" s="21">
        <f>H21/G21*100</f>
        <v>113.75661375661377</v>
      </c>
    </row>
    <row r="23" spans="1:8" ht="33" customHeight="1" thickBot="1">
      <c r="A23" s="7">
        <v>6</v>
      </c>
      <c r="B23" s="20" t="s">
        <v>53</v>
      </c>
      <c r="C23" s="16">
        <f aca="true" t="shared" si="6" ref="C23:H23">C95+C163</f>
        <v>16124.3</v>
      </c>
      <c r="D23" s="16">
        <f t="shared" si="6"/>
        <v>17135.6</v>
      </c>
      <c r="E23" s="16">
        <f t="shared" si="6"/>
        <v>17923.8</v>
      </c>
      <c r="F23" s="16">
        <f t="shared" si="6"/>
        <v>18748.3</v>
      </c>
      <c r="G23" s="16">
        <f t="shared" si="6"/>
        <v>19610.8</v>
      </c>
      <c r="H23" s="16">
        <f t="shared" si="6"/>
        <v>20591.3</v>
      </c>
    </row>
    <row r="24" spans="1:8" ht="15" customHeight="1" thickBot="1">
      <c r="A24" s="7"/>
      <c r="B24" s="10" t="s">
        <v>8</v>
      </c>
      <c r="C24" s="21"/>
      <c r="D24" s="22">
        <f>D23/C23*100</f>
        <v>106.27190017551149</v>
      </c>
      <c r="E24" s="21">
        <f>E23/D23*100</f>
        <v>104.59978057377623</v>
      </c>
      <c r="F24" s="22">
        <f>F23/E23*100</f>
        <v>104.6000290117051</v>
      </c>
      <c r="G24" s="21">
        <f>G23/F23*100</f>
        <v>104.60041710448414</v>
      </c>
      <c r="H24" s="21">
        <f>H23/G23*100</f>
        <v>104.99979603075855</v>
      </c>
    </row>
    <row r="25" spans="1:8" ht="61.5" customHeight="1" thickBot="1">
      <c r="A25" s="7">
        <v>7</v>
      </c>
      <c r="B25" s="20" t="s">
        <v>52</v>
      </c>
      <c r="C25" s="16">
        <f aca="true" t="shared" si="7" ref="C25:H25">C99+C167</f>
        <v>166501</v>
      </c>
      <c r="D25" s="16">
        <f t="shared" si="7"/>
        <v>181687</v>
      </c>
      <c r="E25" s="16">
        <f t="shared" si="7"/>
        <v>187619.6</v>
      </c>
      <c r="F25" s="16">
        <f t="shared" si="7"/>
        <v>195551.5</v>
      </c>
      <c r="G25" s="16">
        <f t="shared" si="7"/>
        <v>204999.6</v>
      </c>
      <c r="H25" s="16">
        <f t="shared" si="7"/>
        <v>217141.7</v>
      </c>
    </row>
    <row r="26" spans="1:8" ht="13.5" customHeight="1" thickBot="1">
      <c r="A26" s="7"/>
      <c r="B26" s="10" t="s">
        <v>8</v>
      </c>
      <c r="C26" s="21"/>
      <c r="D26" s="22">
        <f>D25/C25*100</f>
        <v>109.1206659419463</v>
      </c>
      <c r="E26" s="21">
        <f>E25/D25*100</f>
        <v>103.26528590377958</v>
      </c>
      <c r="F26" s="22">
        <f>F25/E25*100</f>
        <v>104.22764998965992</v>
      </c>
      <c r="G26" s="21">
        <f>G25/F25*100</f>
        <v>104.83151497175936</v>
      </c>
      <c r="H26" s="21">
        <f>H25/G25*100</f>
        <v>105.92298716680423</v>
      </c>
    </row>
    <row r="27" spans="1:8" ht="37.5" customHeight="1" thickBot="1">
      <c r="A27" s="7"/>
      <c r="B27" s="23" t="s">
        <v>42</v>
      </c>
      <c r="C27" s="21">
        <f aca="true" t="shared" si="8" ref="C27:H28">C101+C169</f>
        <v>0</v>
      </c>
      <c r="D27" s="21">
        <f>D101+D169</f>
        <v>0</v>
      </c>
      <c r="E27" s="21">
        <f t="shared" si="8"/>
        <v>0</v>
      </c>
      <c r="F27" s="21">
        <f t="shared" si="8"/>
        <v>0</v>
      </c>
      <c r="G27" s="21">
        <f t="shared" si="8"/>
        <v>0</v>
      </c>
      <c r="H27" s="21">
        <f t="shared" si="8"/>
        <v>0</v>
      </c>
    </row>
    <row r="28" spans="1:8" ht="15.75" customHeight="1" thickBot="1">
      <c r="A28" s="7">
        <v>8</v>
      </c>
      <c r="B28" s="24" t="s">
        <v>4</v>
      </c>
      <c r="C28" s="16">
        <f>C102+C170</f>
        <v>6703.3</v>
      </c>
      <c r="D28" s="16">
        <f t="shared" si="8"/>
        <v>6893.5</v>
      </c>
      <c r="E28" s="16">
        <f t="shared" si="8"/>
        <v>7116.4</v>
      </c>
      <c r="F28" s="16">
        <f t="shared" si="8"/>
        <v>7650.3</v>
      </c>
      <c r="G28" s="16">
        <f t="shared" si="8"/>
        <v>8337.8</v>
      </c>
      <c r="H28" s="16">
        <f t="shared" si="8"/>
        <v>9215.4</v>
      </c>
    </row>
    <row r="29" spans="1:8" ht="13.5" customHeight="1" thickBot="1">
      <c r="A29" s="7"/>
      <c r="B29" s="10" t="s">
        <v>8</v>
      </c>
      <c r="C29" s="21"/>
      <c r="D29" s="22">
        <f>D28/C28*100</f>
        <v>102.83740844061879</v>
      </c>
      <c r="E29" s="21">
        <f>E28/D28*100</f>
        <v>103.23348081526076</v>
      </c>
      <c r="F29" s="22">
        <f>F28/E28*100</f>
        <v>107.50238884829409</v>
      </c>
      <c r="G29" s="21">
        <f>G28/F28*100</f>
        <v>108.98657568984223</v>
      </c>
      <c r="H29" s="21">
        <f>H28/G28*100</f>
        <v>110.52555830075079</v>
      </c>
    </row>
    <row r="30" spans="1:8" ht="30" customHeight="1" thickBot="1">
      <c r="A30" s="7">
        <v>9</v>
      </c>
      <c r="B30" s="20" t="s">
        <v>29</v>
      </c>
      <c r="C30" s="16">
        <f aca="true" t="shared" si="9" ref="C30:H30">C106+C174</f>
        <v>80567.4</v>
      </c>
      <c r="D30" s="16">
        <f t="shared" si="9"/>
        <v>84595.5</v>
      </c>
      <c r="E30" s="16">
        <f t="shared" si="9"/>
        <v>88910.2</v>
      </c>
      <c r="F30" s="16">
        <f t="shared" si="9"/>
        <v>93800.2</v>
      </c>
      <c r="G30" s="16">
        <f t="shared" si="9"/>
        <v>99053</v>
      </c>
      <c r="H30" s="16">
        <f t="shared" si="9"/>
        <v>104798.1</v>
      </c>
    </row>
    <row r="31" spans="1:8" ht="13.5" customHeight="1" thickBot="1">
      <c r="A31" s="7"/>
      <c r="B31" s="10" t="s">
        <v>8</v>
      </c>
      <c r="C31" s="21"/>
      <c r="D31" s="22">
        <f>D30/C30*100</f>
        <v>104.99966487686088</v>
      </c>
      <c r="E31" s="21">
        <f>E30/D30*100</f>
        <v>105.10038950062355</v>
      </c>
      <c r="F31" s="22">
        <f>F30/E30*100</f>
        <v>105.49993139144891</v>
      </c>
      <c r="G31" s="21">
        <f>G30/F30*100</f>
        <v>105.59998805972694</v>
      </c>
      <c r="H31" s="21">
        <f>H30/G30*100</f>
        <v>105.80002624857401</v>
      </c>
    </row>
    <row r="32" spans="1:8" ht="15.75" customHeight="1" thickBot="1">
      <c r="A32" s="7">
        <v>10</v>
      </c>
      <c r="B32" s="24" t="s">
        <v>5</v>
      </c>
      <c r="C32" s="16">
        <f aca="true" t="shared" si="10" ref="C32:H32">C110+C178</f>
        <v>26184</v>
      </c>
      <c r="D32" s="16">
        <f t="shared" si="10"/>
        <v>21820.6</v>
      </c>
      <c r="E32" s="16">
        <f t="shared" si="10"/>
        <v>22369.5</v>
      </c>
      <c r="F32" s="16">
        <f t="shared" si="10"/>
        <v>23280.2</v>
      </c>
      <c r="G32" s="16">
        <f t="shared" si="10"/>
        <v>24280.9</v>
      </c>
      <c r="H32" s="16">
        <f t="shared" si="10"/>
        <v>25403.2</v>
      </c>
    </row>
    <row r="33" spans="1:8" ht="13.5" customHeight="1" thickBot="1">
      <c r="A33" s="7"/>
      <c r="B33" s="10" t="s">
        <v>8</v>
      </c>
      <c r="C33" s="21"/>
      <c r="D33" s="22">
        <f>D32/C32*100</f>
        <v>83.33562480904368</v>
      </c>
      <c r="E33" s="21">
        <f>E32/D32*100</f>
        <v>102.51551286399092</v>
      </c>
      <c r="F33" s="22">
        <f>F32/E32*100</f>
        <v>104.07116833188046</v>
      </c>
      <c r="G33" s="21">
        <f>G32/F32*100</f>
        <v>104.29850259018394</v>
      </c>
      <c r="H33" s="21">
        <f>H32/G32*100</f>
        <v>104.62215156769312</v>
      </c>
    </row>
    <row r="34" spans="1:8" ht="15.75" customHeight="1" thickBot="1">
      <c r="A34" s="7">
        <v>11</v>
      </c>
      <c r="B34" s="25" t="s">
        <v>22</v>
      </c>
      <c r="C34" s="16"/>
      <c r="D34" s="19"/>
      <c r="E34" s="16"/>
      <c r="F34" s="19"/>
      <c r="G34" s="16"/>
      <c r="H34" s="16"/>
    </row>
    <row r="35" spans="1:8" ht="13.5" customHeight="1" thickBot="1">
      <c r="A35" s="7"/>
      <c r="B35" s="10" t="s">
        <v>8</v>
      </c>
      <c r="C35" s="21"/>
      <c r="D35" s="22" t="e">
        <f>D34/C34*100</f>
        <v>#DIV/0!</v>
      </c>
      <c r="E35" s="21" t="e">
        <f>E34/D34*100</f>
        <v>#DIV/0!</v>
      </c>
      <c r="F35" s="22" t="e">
        <f>F34/E34*100</f>
        <v>#DIV/0!</v>
      </c>
      <c r="G35" s="21" t="e">
        <f>G34/F34*100</f>
        <v>#DIV/0!</v>
      </c>
      <c r="H35" s="21" t="e">
        <f>H34/G34*100</f>
        <v>#DIV/0!</v>
      </c>
    </row>
    <row r="36" spans="1:8" ht="17.25" customHeight="1" thickBot="1">
      <c r="A36" s="7">
        <v>12</v>
      </c>
      <c r="B36" s="26" t="s">
        <v>23</v>
      </c>
      <c r="C36" s="16"/>
      <c r="D36" s="19"/>
      <c r="E36" s="16"/>
      <c r="F36" s="19"/>
      <c r="G36" s="16"/>
      <c r="H36" s="16"/>
    </row>
    <row r="37" spans="1:8" ht="13.5" customHeight="1" thickBot="1">
      <c r="A37" s="7"/>
      <c r="B37" s="10" t="s">
        <v>8</v>
      </c>
      <c r="C37" s="21"/>
      <c r="D37" s="22" t="e">
        <f>D36/C36*100</f>
        <v>#DIV/0!</v>
      </c>
      <c r="E37" s="21" t="e">
        <f>E36/D36*100</f>
        <v>#DIV/0!</v>
      </c>
      <c r="F37" s="22" t="e">
        <f>F36/E36*100</f>
        <v>#DIV/0!</v>
      </c>
      <c r="G37" s="21" t="e">
        <f>G36/F36*100</f>
        <v>#DIV/0!</v>
      </c>
      <c r="H37" s="21" t="e">
        <f>H36/G36*100</f>
        <v>#DIV/0!</v>
      </c>
    </row>
    <row r="38" spans="1:8" ht="30" customHeight="1" thickBot="1">
      <c r="A38" s="7">
        <v>13</v>
      </c>
      <c r="B38" s="8" t="s">
        <v>15</v>
      </c>
      <c r="C38" s="9">
        <f aca="true" t="shared" si="11" ref="C38:H38">SUM(C41,C43,C45,C47,C49,C51,C53,C55,C57,C59,C61)</f>
        <v>233830</v>
      </c>
      <c r="D38" s="9">
        <f t="shared" si="11"/>
        <v>210634.99999999997</v>
      </c>
      <c r="E38" s="9">
        <f t="shared" si="11"/>
        <v>160900</v>
      </c>
      <c r="F38" s="9">
        <f t="shared" si="11"/>
        <v>8800</v>
      </c>
      <c r="G38" s="9">
        <f t="shared" si="11"/>
        <v>3700</v>
      </c>
      <c r="H38" s="9">
        <f t="shared" si="11"/>
        <v>700</v>
      </c>
    </row>
    <row r="39" spans="1:8" ht="15" customHeight="1" thickBot="1">
      <c r="A39" s="7"/>
      <c r="B39" s="10" t="s">
        <v>8</v>
      </c>
      <c r="C39" s="21"/>
      <c r="D39" s="12">
        <f>D38/C38*100</f>
        <v>90.08040029080955</v>
      </c>
      <c r="E39" s="11">
        <f>E38/D38*100</f>
        <v>76.38806466161844</v>
      </c>
      <c r="F39" s="12">
        <f>F38/E38*100</f>
        <v>5.469235550031075</v>
      </c>
      <c r="G39" s="11">
        <f>G38/F38*100</f>
        <v>42.04545454545455</v>
      </c>
      <c r="H39" s="11">
        <f>H38/G38*100</f>
        <v>18.91891891891892</v>
      </c>
    </row>
    <row r="40" spans="1:8" ht="15.75" thickBot="1">
      <c r="A40" s="7"/>
      <c r="B40" s="27" t="s">
        <v>13</v>
      </c>
      <c r="C40" s="16"/>
      <c r="D40" s="19"/>
      <c r="E40" s="16"/>
      <c r="F40" s="19"/>
      <c r="G40" s="16"/>
      <c r="H40" s="16"/>
    </row>
    <row r="41" spans="1:8" ht="30.75" thickBot="1">
      <c r="A41" s="7">
        <v>14</v>
      </c>
      <c r="B41" s="20" t="s">
        <v>16</v>
      </c>
      <c r="C41" s="16">
        <f aca="true" t="shared" si="12" ref="C41:H41">C117+C185</f>
        <v>0</v>
      </c>
      <c r="D41" s="16">
        <f t="shared" si="12"/>
        <v>0</v>
      </c>
      <c r="E41" s="16">
        <f t="shared" si="12"/>
        <v>0</v>
      </c>
      <c r="F41" s="16">
        <f t="shared" si="12"/>
        <v>0</v>
      </c>
      <c r="G41" s="16">
        <f t="shared" si="12"/>
        <v>0</v>
      </c>
      <c r="H41" s="16">
        <f t="shared" si="12"/>
        <v>0</v>
      </c>
    </row>
    <row r="42" spans="1:8" ht="15" customHeight="1" thickBot="1">
      <c r="A42" s="7"/>
      <c r="B42" s="10" t="s">
        <v>8</v>
      </c>
      <c r="C42" s="16"/>
      <c r="D42" s="21" t="e">
        <f>D41/C41*100</f>
        <v>#DIV/0!</v>
      </c>
      <c r="E42" s="22" t="e">
        <f>E41/D41*100</f>
        <v>#DIV/0!</v>
      </c>
      <c r="F42" s="21" t="e">
        <f>F41/E41*100</f>
        <v>#DIV/0!</v>
      </c>
      <c r="G42" s="21" t="e">
        <f>G41/F41*100</f>
        <v>#DIV/0!</v>
      </c>
      <c r="H42" s="21" t="e">
        <f>H41/G41*100</f>
        <v>#DIV/0!</v>
      </c>
    </row>
    <row r="43" spans="1:8" ht="30.75" thickBot="1">
      <c r="A43" s="7">
        <v>15</v>
      </c>
      <c r="B43" s="20" t="s">
        <v>17</v>
      </c>
      <c r="C43" s="16">
        <f aca="true" t="shared" si="13" ref="C43:H43">C119+C187</f>
        <v>165111</v>
      </c>
      <c r="D43" s="16">
        <f t="shared" si="13"/>
        <v>152273</v>
      </c>
      <c r="E43" s="16">
        <f t="shared" si="13"/>
        <v>160900</v>
      </c>
      <c r="F43" s="16">
        <f t="shared" si="13"/>
        <v>8800</v>
      </c>
      <c r="G43" s="16">
        <f t="shared" si="13"/>
        <v>3700</v>
      </c>
      <c r="H43" s="16">
        <f t="shared" si="13"/>
        <v>700</v>
      </c>
    </row>
    <row r="44" spans="1:8" ht="15" customHeight="1" thickBot="1">
      <c r="A44" s="7"/>
      <c r="B44" s="10" t="s">
        <v>8</v>
      </c>
      <c r="C44" s="16"/>
      <c r="D44" s="22">
        <f>D43/C43*100</f>
        <v>92.22462464644995</v>
      </c>
      <c r="E44" s="21">
        <f>E43/D43*100</f>
        <v>105.66548239018078</v>
      </c>
      <c r="F44" s="22">
        <f>F43/E43*100</f>
        <v>5.469235550031075</v>
      </c>
      <c r="G44" s="21">
        <f>G43/F43*100</f>
        <v>42.04545454545455</v>
      </c>
      <c r="H44" s="21">
        <f>H43/G43*100</f>
        <v>18.91891891891892</v>
      </c>
    </row>
    <row r="45" spans="1:8" ht="75.75" customHeight="1" thickBot="1">
      <c r="A45" s="7">
        <v>16</v>
      </c>
      <c r="B45" s="20" t="s">
        <v>47</v>
      </c>
      <c r="C45" s="16">
        <f aca="true" t="shared" si="14" ref="C45:H45">C121+C189</f>
        <v>0</v>
      </c>
      <c r="D45" s="16">
        <f t="shared" si="14"/>
        <v>0</v>
      </c>
      <c r="E45" s="16">
        <f t="shared" si="14"/>
        <v>0</v>
      </c>
      <c r="F45" s="16">
        <f t="shared" si="14"/>
        <v>0</v>
      </c>
      <c r="G45" s="16">
        <f t="shared" si="14"/>
        <v>0</v>
      </c>
      <c r="H45" s="16">
        <f t="shared" si="14"/>
        <v>0</v>
      </c>
    </row>
    <row r="46" spans="1:8" ht="15" customHeight="1" thickBot="1">
      <c r="A46" s="7"/>
      <c r="B46" s="10" t="s">
        <v>8</v>
      </c>
      <c r="C46" s="16"/>
      <c r="D46" s="22" t="e">
        <f>D45/C45*100</f>
        <v>#DIV/0!</v>
      </c>
      <c r="E46" s="21" t="e">
        <f>E45/D45*100</f>
        <v>#DIV/0!</v>
      </c>
      <c r="F46" s="22" t="e">
        <f>F45/E45*100</f>
        <v>#DIV/0!</v>
      </c>
      <c r="G46" s="21" t="e">
        <f>G45/F45*100</f>
        <v>#DIV/0!</v>
      </c>
      <c r="H46" s="21" t="e">
        <f>H45/G45*100</f>
        <v>#DIV/0!</v>
      </c>
    </row>
    <row r="47" spans="1:8" ht="91.5" customHeight="1" thickBot="1">
      <c r="A47" s="7">
        <v>17</v>
      </c>
      <c r="B47" s="20" t="s">
        <v>48</v>
      </c>
      <c r="C47" s="16">
        <f aca="true" t="shared" si="15" ref="C47:H47">C123+C191</f>
        <v>25197</v>
      </c>
      <c r="D47" s="16">
        <f t="shared" si="15"/>
        <v>0</v>
      </c>
      <c r="E47" s="16">
        <f t="shared" si="15"/>
        <v>0</v>
      </c>
      <c r="F47" s="16">
        <f t="shared" si="15"/>
        <v>0</v>
      </c>
      <c r="G47" s="16">
        <f t="shared" si="15"/>
        <v>0</v>
      </c>
      <c r="H47" s="16">
        <f t="shared" si="15"/>
        <v>0</v>
      </c>
    </row>
    <row r="48" spans="1:8" ht="15" customHeight="1" thickBot="1">
      <c r="A48" s="7"/>
      <c r="B48" s="10" t="s">
        <v>8</v>
      </c>
      <c r="C48" s="16"/>
      <c r="D48" s="22">
        <f>D47/C47*100</f>
        <v>0</v>
      </c>
      <c r="E48" s="21" t="e">
        <f>E47/D47*100</f>
        <v>#DIV/0!</v>
      </c>
      <c r="F48" s="22" t="e">
        <f>F47/E47*100</f>
        <v>#DIV/0!</v>
      </c>
      <c r="G48" s="21" t="e">
        <f>G47/F47*100</f>
        <v>#DIV/0!</v>
      </c>
      <c r="H48" s="21" t="e">
        <f>H47/G47*100</f>
        <v>#DIV/0!</v>
      </c>
    </row>
    <row r="49" spans="1:8" ht="30.75" customHeight="1" thickBot="1">
      <c r="A49" s="7">
        <v>18</v>
      </c>
      <c r="B49" s="20" t="s">
        <v>53</v>
      </c>
      <c r="C49" s="16">
        <f aca="true" t="shared" si="16" ref="C49:H49">C125+C193</f>
        <v>0</v>
      </c>
      <c r="D49" s="16">
        <f t="shared" si="16"/>
        <v>0</v>
      </c>
      <c r="E49" s="16">
        <f t="shared" si="16"/>
        <v>0</v>
      </c>
      <c r="F49" s="16">
        <f t="shared" si="16"/>
        <v>0</v>
      </c>
      <c r="G49" s="16">
        <f t="shared" si="16"/>
        <v>0</v>
      </c>
      <c r="H49" s="16">
        <f t="shared" si="16"/>
        <v>0</v>
      </c>
    </row>
    <row r="50" spans="1:8" ht="15" customHeight="1" thickBot="1">
      <c r="A50" s="7"/>
      <c r="B50" s="10" t="s">
        <v>8</v>
      </c>
      <c r="C50" s="21"/>
      <c r="D50" s="22" t="e">
        <f>D49/C49*100</f>
        <v>#DIV/0!</v>
      </c>
      <c r="E50" s="21" t="e">
        <f>E49/D49*100</f>
        <v>#DIV/0!</v>
      </c>
      <c r="F50" s="22" t="e">
        <f>F49/E49*100</f>
        <v>#DIV/0!</v>
      </c>
      <c r="G50" s="21" t="e">
        <f>G49/F49*100</f>
        <v>#DIV/0!</v>
      </c>
      <c r="H50" s="21" t="e">
        <f>H49/G49*100</f>
        <v>#DIV/0!</v>
      </c>
    </row>
    <row r="51" spans="1:8" ht="60.75" thickBot="1">
      <c r="A51" s="7">
        <v>19</v>
      </c>
      <c r="B51" s="20" t="s">
        <v>52</v>
      </c>
      <c r="C51" s="16">
        <f aca="true" t="shared" si="17" ref="C51:H51">C127+C195</f>
        <v>41166</v>
      </c>
      <c r="D51" s="16">
        <f t="shared" si="17"/>
        <v>50139.3</v>
      </c>
      <c r="E51" s="16">
        <f t="shared" si="17"/>
        <v>0</v>
      </c>
      <c r="F51" s="16">
        <f t="shared" si="17"/>
        <v>0</v>
      </c>
      <c r="G51" s="16">
        <f t="shared" si="17"/>
        <v>0</v>
      </c>
      <c r="H51" s="16">
        <f t="shared" si="17"/>
        <v>0</v>
      </c>
    </row>
    <row r="52" spans="1:8" ht="15" customHeight="1" thickBot="1">
      <c r="A52" s="7"/>
      <c r="B52" s="10" t="s">
        <v>8</v>
      </c>
      <c r="C52" s="21"/>
      <c r="D52" s="21">
        <f>D51/C51*100</f>
        <v>121.79784288004664</v>
      </c>
      <c r="E52" s="22">
        <f>E51/D51*100</f>
        <v>0</v>
      </c>
      <c r="F52" s="21" t="e">
        <f>F51/E51*100</f>
        <v>#DIV/0!</v>
      </c>
      <c r="G52" s="22" t="e">
        <f>G51/F51*100</f>
        <v>#DIV/0!</v>
      </c>
      <c r="H52" s="21" t="e">
        <f>H51/G51*100</f>
        <v>#DIV/0!</v>
      </c>
    </row>
    <row r="53" spans="1:8" ht="15" customHeight="1" thickBot="1">
      <c r="A53" s="7">
        <v>20</v>
      </c>
      <c r="B53" s="20" t="s">
        <v>4</v>
      </c>
      <c r="C53" s="16">
        <f aca="true" t="shared" si="18" ref="C53:H53">C129+C197</f>
        <v>154</v>
      </c>
      <c r="D53" s="16">
        <f t="shared" si="18"/>
        <v>121.4</v>
      </c>
      <c r="E53" s="16">
        <f t="shared" si="18"/>
        <v>0</v>
      </c>
      <c r="F53" s="16">
        <f t="shared" si="18"/>
        <v>0</v>
      </c>
      <c r="G53" s="16">
        <f t="shared" si="18"/>
        <v>0</v>
      </c>
      <c r="H53" s="16">
        <f t="shared" si="18"/>
        <v>0</v>
      </c>
    </row>
    <row r="54" spans="1:8" ht="15" customHeight="1" thickBot="1">
      <c r="A54" s="7"/>
      <c r="B54" s="10" t="s">
        <v>8</v>
      </c>
      <c r="C54" s="16"/>
      <c r="D54" s="16">
        <f>D53/C53*100</f>
        <v>78.83116883116882</v>
      </c>
      <c r="E54" s="19">
        <f>E53/D53*100</f>
        <v>0</v>
      </c>
      <c r="F54" s="16" t="e">
        <f>F53/E53*100</f>
        <v>#DIV/0!</v>
      </c>
      <c r="G54" s="19" t="e">
        <f>G53/F53*100</f>
        <v>#DIV/0!</v>
      </c>
      <c r="H54" s="16" t="e">
        <f>H53/G53*100</f>
        <v>#DIV/0!</v>
      </c>
    </row>
    <row r="55" spans="1:8" ht="30.75" thickBot="1">
      <c r="A55" s="7">
        <v>21</v>
      </c>
      <c r="B55" s="20" t="s">
        <v>29</v>
      </c>
      <c r="C55" s="16">
        <f aca="true" t="shared" si="19" ref="C55:H55">C131+C199</f>
        <v>1897</v>
      </c>
      <c r="D55" s="16">
        <f t="shared" si="19"/>
        <v>1816.3</v>
      </c>
      <c r="E55" s="16">
        <f t="shared" si="19"/>
        <v>0</v>
      </c>
      <c r="F55" s="16">
        <f t="shared" si="19"/>
        <v>0</v>
      </c>
      <c r="G55" s="16">
        <f t="shared" si="19"/>
        <v>0</v>
      </c>
      <c r="H55" s="16">
        <f t="shared" si="19"/>
        <v>0</v>
      </c>
    </row>
    <row r="56" spans="1:8" ht="13.5" customHeight="1" thickBot="1">
      <c r="A56" s="7"/>
      <c r="B56" s="10" t="s">
        <v>8</v>
      </c>
      <c r="C56" s="16"/>
      <c r="D56" s="19">
        <f>D55/C55*100</f>
        <v>95.74591460200315</v>
      </c>
      <c r="E56" s="16">
        <f>E55/D55*100</f>
        <v>0</v>
      </c>
      <c r="F56" s="19" t="e">
        <f>F55/E55*100</f>
        <v>#DIV/0!</v>
      </c>
      <c r="G56" s="16" t="e">
        <f>G55/F55*100</f>
        <v>#DIV/0!</v>
      </c>
      <c r="H56" s="16" t="e">
        <f>H55/G55*100</f>
        <v>#DIV/0!</v>
      </c>
    </row>
    <row r="57" spans="1:8" ht="13.5" customHeight="1" thickBot="1">
      <c r="A57" s="7">
        <v>22</v>
      </c>
      <c r="B57" s="24" t="s">
        <v>5</v>
      </c>
      <c r="C57" s="16">
        <f aca="true" t="shared" si="20" ref="C57:H57">C133+C201</f>
        <v>305</v>
      </c>
      <c r="D57" s="16">
        <f t="shared" si="20"/>
        <v>6285</v>
      </c>
      <c r="E57" s="16">
        <f t="shared" si="20"/>
        <v>0</v>
      </c>
      <c r="F57" s="16">
        <f t="shared" si="20"/>
        <v>0</v>
      </c>
      <c r="G57" s="16">
        <f t="shared" si="20"/>
        <v>0</v>
      </c>
      <c r="H57" s="16">
        <f t="shared" si="20"/>
        <v>0</v>
      </c>
    </row>
    <row r="58" spans="1:8" ht="13.5" customHeight="1" thickBot="1">
      <c r="A58" s="7"/>
      <c r="B58" s="10" t="s">
        <v>8</v>
      </c>
      <c r="C58" s="16"/>
      <c r="D58" s="22">
        <f>D57/C57*100</f>
        <v>2060.655737704918</v>
      </c>
      <c r="E58" s="21">
        <f>E57/D57*100</f>
        <v>0</v>
      </c>
      <c r="F58" s="22" t="e">
        <f>F57/E57*100</f>
        <v>#DIV/0!</v>
      </c>
      <c r="G58" s="21" t="e">
        <f>G57/F57*100</f>
        <v>#DIV/0!</v>
      </c>
      <c r="H58" s="21" t="e">
        <f>H57/G57*100</f>
        <v>#DIV/0!</v>
      </c>
    </row>
    <row r="59" spans="1:8" ht="13.5" customHeight="1" thickBot="1">
      <c r="A59" s="7">
        <v>23</v>
      </c>
      <c r="B59" s="25" t="s">
        <v>22</v>
      </c>
      <c r="C59" s="16"/>
      <c r="D59" s="19"/>
      <c r="E59" s="16"/>
      <c r="F59" s="19"/>
      <c r="G59" s="16"/>
      <c r="H59" s="16"/>
    </row>
    <row r="60" spans="1:8" ht="13.5" customHeight="1" thickBot="1">
      <c r="A60" s="7"/>
      <c r="B60" s="10" t="s">
        <v>8</v>
      </c>
      <c r="C60" s="16"/>
      <c r="D60" s="22" t="e">
        <f>D59/C59*100</f>
        <v>#DIV/0!</v>
      </c>
      <c r="E60" s="21" t="e">
        <f>E59/D59*100</f>
        <v>#DIV/0!</v>
      </c>
      <c r="F60" s="22" t="e">
        <f>F59/E59*100</f>
        <v>#DIV/0!</v>
      </c>
      <c r="G60" s="21" t="e">
        <f>G59/F59*100</f>
        <v>#DIV/0!</v>
      </c>
      <c r="H60" s="21" t="e">
        <f>H59/G59*100</f>
        <v>#DIV/0!</v>
      </c>
    </row>
    <row r="61" spans="1:8" ht="13.5" customHeight="1" thickBot="1">
      <c r="A61" s="7">
        <v>24</v>
      </c>
      <c r="B61" s="26" t="s">
        <v>23</v>
      </c>
      <c r="C61" s="16"/>
      <c r="D61" s="19"/>
      <c r="E61" s="16"/>
      <c r="F61" s="19"/>
      <c r="G61" s="16"/>
      <c r="H61" s="16"/>
    </row>
    <row r="62" spans="1:8" ht="13.5" customHeight="1" thickBot="1">
      <c r="A62" s="7"/>
      <c r="B62" s="10" t="s">
        <v>8</v>
      </c>
      <c r="C62" s="16"/>
      <c r="D62" s="22" t="e">
        <f>D61/C61*100</f>
        <v>#DIV/0!</v>
      </c>
      <c r="E62" s="21" t="e">
        <f>E61/D61*100</f>
        <v>#DIV/0!</v>
      </c>
      <c r="F62" s="22" t="e">
        <f>F61/E61*100</f>
        <v>#DIV/0!</v>
      </c>
      <c r="G62" s="21" t="e">
        <f>G61/F61*100</f>
        <v>#DIV/0!</v>
      </c>
      <c r="H62" s="21" t="e">
        <f>H61/G61*100</f>
        <v>#DIV/0!</v>
      </c>
    </row>
    <row r="63" spans="2:8" ht="18">
      <c r="B63" s="2"/>
      <c r="C63" s="2"/>
      <c r="D63" s="2"/>
      <c r="E63" s="2"/>
      <c r="F63" s="2"/>
      <c r="G63" s="56" t="s">
        <v>37</v>
      </c>
      <c r="H63" s="56"/>
    </row>
    <row r="64" spans="2:8" ht="15.75">
      <c r="B64" s="50" t="s">
        <v>10</v>
      </c>
      <c r="C64" s="50"/>
      <c r="D64" s="50"/>
      <c r="E64" s="50"/>
      <c r="F64" s="50"/>
      <c r="G64" s="50"/>
      <c r="H64" s="50"/>
    </row>
    <row r="65" spans="2:8" ht="14.25">
      <c r="B65" s="57" t="s">
        <v>6</v>
      </c>
      <c r="C65" s="57"/>
      <c r="D65" s="57"/>
      <c r="E65" s="57"/>
      <c r="F65" s="57"/>
      <c r="G65" s="57"/>
      <c r="H65" s="57"/>
    </row>
    <row r="66" spans="2:8" ht="15" customHeight="1" thickBot="1">
      <c r="B66" s="2"/>
      <c r="C66" s="2"/>
      <c r="D66" s="2"/>
      <c r="E66" s="2"/>
      <c r="F66" s="2"/>
      <c r="G66" s="3"/>
      <c r="H66" s="4" t="s">
        <v>7</v>
      </c>
    </row>
    <row r="67" spans="1:8" ht="16.5" thickBot="1">
      <c r="A67" s="58" t="s">
        <v>9</v>
      </c>
      <c r="B67" s="51" t="s">
        <v>3</v>
      </c>
      <c r="C67" s="5" t="s">
        <v>0</v>
      </c>
      <c r="D67" s="53" t="s">
        <v>1</v>
      </c>
      <c r="E67" s="54"/>
      <c r="F67" s="55" t="s">
        <v>2</v>
      </c>
      <c r="G67" s="55"/>
      <c r="H67" s="54"/>
    </row>
    <row r="68" spans="1:8" ht="16.5" thickBot="1">
      <c r="A68" s="59"/>
      <c r="B68" s="52"/>
      <c r="C68" s="6" t="s">
        <v>40</v>
      </c>
      <c r="D68" s="6" t="s">
        <v>43</v>
      </c>
      <c r="E68" s="6" t="s">
        <v>44</v>
      </c>
      <c r="F68" s="6" t="s">
        <v>49</v>
      </c>
      <c r="G68" s="6" t="s">
        <v>50</v>
      </c>
      <c r="H68" s="6" t="s">
        <v>51</v>
      </c>
    </row>
    <row r="69" spans="1:8" ht="32.25" thickBot="1">
      <c r="A69" s="7">
        <v>1</v>
      </c>
      <c r="B69" s="8" t="s">
        <v>32</v>
      </c>
      <c r="C69" s="28">
        <f aca="true" t="shared" si="21" ref="C69:H69">C71+C72</f>
        <v>20</v>
      </c>
      <c r="D69" s="29">
        <f t="shared" si="21"/>
        <v>12</v>
      </c>
      <c r="E69" s="29">
        <f t="shared" si="21"/>
        <v>12</v>
      </c>
      <c r="F69" s="28">
        <f t="shared" si="21"/>
        <v>12</v>
      </c>
      <c r="G69" s="29">
        <f t="shared" si="21"/>
        <v>12</v>
      </c>
      <c r="H69" s="29">
        <f t="shared" si="21"/>
        <v>12</v>
      </c>
    </row>
    <row r="70" spans="1:8" ht="16.5" thickBot="1">
      <c r="A70" s="7"/>
      <c r="B70" s="27" t="s">
        <v>13</v>
      </c>
      <c r="C70" s="28"/>
      <c r="D70" s="29"/>
      <c r="E70" s="30"/>
      <c r="F70" s="31"/>
      <c r="G70" s="30"/>
      <c r="H70" s="30"/>
    </row>
    <row r="71" spans="1:8" ht="16.5" thickBot="1">
      <c r="A71" s="7"/>
      <c r="B71" s="32" t="s">
        <v>33</v>
      </c>
      <c r="C71" s="28">
        <v>14</v>
      </c>
      <c r="D71" s="29">
        <v>9</v>
      </c>
      <c r="E71" s="30">
        <v>10</v>
      </c>
      <c r="F71" s="28">
        <v>10</v>
      </c>
      <c r="G71" s="30">
        <v>10</v>
      </c>
      <c r="H71" s="30">
        <v>10</v>
      </c>
    </row>
    <row r="72" spans="1:8" ht="16.5" thickBot="1">
      <c r="A72" s="7"/>
      <c r="B72" s="32" t="s">
        <v>34</v>
      </c>
      <c r="C72" s="28">
        <v>6</v>
      </c>
      <c r="D72" s="29">
        <v>3</v>
      </c>
      <c r="E72" s="30">
        <v>2</v>
      </c>
      <c r="F72" s="28">
        <v>2</v>
      </c>
      <c r="G72" s="30">
        <v>2</v>
      </c>
      <c r="H72" s="30">
        <v>2</v>
      </c>
    </row>
    <row r="73" spans="1:8" ht="23.25" thickBot="1">
      <c r="A73" s="7"/>
      <c r="B73" s="15" t="s">
        <v>35</v>
      </c>
      <c r="C73" s="28">
        <f aca="true" t="shared" si="22" ref="C73:H73">C72/C69*100</f>
        <v>30</v>
      </c>
      <c r="D73" s="30">
        <f t="shared" si="22"/>
        <v>25</v>
      </c>
      <c r="E73" s="30">
        <f t="shared" si="22"/>
        <v>16.666666666666664</v>
      </c>
      <c r="F73" s="28">
        <f t="shared" si="22"/>
        <v>16.666666666666664</v>
      </c>
      <c r="G73" s="30">
        <f t="shared" si="22"/>
        <v>16.666666666666664</v>
      </c>
      <c r="H73" s="30">
        <f t="shared" si="22"/>
        <v>16.666666666666664</v>
      </c>
    </row>
    <row r="74" spans="1:8" ht="32.25" thickBot="1">
      <c r="A74" s="7">
        <v>2</v>
      </c>
      <c r="B74" s="8" t="s">
        <v>14</v>
      </c>
      <c r="C74" s="33">
        <f aca="true" t="shared" si="23" ref="C74:H74">SUM(C79,C83,C87,C91,C95,C99,C102,C106,C110)</f>
        <v>221726</v>
      </c>
      <c r="D74" s="9">
        <f t="shared" si="23"/>
        <v>216230</v>
      </c>
      <c r="E74" s="9">
        <f t="shared" si="23"/>
        <v>235266.4</v>
      </c>
      <c r="F74" s="9">
        <f t="shared" si="23"/>
        <v>243707.6</v>
      </c>
      <c r="G74" s="9">
        <f t="shared" si="23"/>
        <v>253829</v>
      </c>
      <c r="H74" s="9">
        <f t="shared" si="23"/>
        <v>266796.5</v>
      </c>
    </row>
    <row r="75" spans="1:8" ht="15" customHeight="1" thickBot="1">
      <c r="A75" s="7"/>
      <c r="B75" s="10" t="s">
        <v>8</v>
      </c>
      <c r="C75" s="34"/>
      <c r="D75" s="11">
        <f>D74/C74*100</f>
        <v>97.52126498471087</v>
      </c>
      <c r="E75" s="11">
        <f>E74/D74*100</f>
        <v>108.80377375942282</v>
      </c>
      <c r="F75" s="12">
        <f>F74/E74*100</f>
        <v>103.58793265846717</v>
      </c>
      <c r="G75" s="11">
        <f>G74/F74*100</f>
        <v>104.15309165573828</v>
      </c>
      <c r="H75" s="11">
        <f>H74/G74*100</f>
        <v>105.10875431885245</v>
      </c>
    </row>
    <row r="76" spans="1:8" ht="34.5" thickBot="1">
      <c r="A76" s="7"/>
      <c r="B76" s="13" t="s">
        <v>31</v>
      </c>
      <c r="C76" s="35"/>
      <c r="D76" s="35"/>
      <c r="E76" s="35"/>
      <c r="F76" s="35"/>
      <c r="G76" s="35"/>
      <c r="H76" s="35"/>
    </row>
    <row r="77" spans="1:8" ht="15.75" thickBot="1">
      <c r="A77" s="7"/>
      <c r="B77" s="15" t="s">
        <v>8</v>
      </c>
      <c r="C77" s="16"/>
      <c r="D77" s="17" t="e">
        <f>D76/C76*100</f>
        <v>#DIV/0!</v>
      </c>
      <c r="E77" s="14" t="e">
        <f>E76/D76*100</f>
        <v>#DIV/0!</v>
      </c>
      <c r="F77" s="17" t="e">
        <f>F76/E76*100</f>
        <v>#DIV/0!</v>
      </c>
      <c r="G77" s="14" t="e">
        <f>G76/F76*100</f>
        <v>#DIV/0!</v>
      </c>
      <c r="H77" s="14" t="e">
        <f>H76/G76*100</f>
        <v>#DIV/0!</v>
      </c>
    </row>
    <row r="78" spans="1:8" ht="30" customHeight="1" thickBot="1">
      <c r="A78" s="7"/>
      <c r="B78" s="18" t="s">
        <v>30</v>
      </c>
      <c r="C78" s="16"/>
      <c r="D78" s="19"/>
      <c r="E78" s="16"/>
      <c r="F78" s="19"/>
      <c r="G78" s="16"/>
      <c r="H78" s="16"/>
    </row>
    <row r="79" spans="1:8" ht="30.75" thickBot="1">
      <c r="A79" s="7">
        <v>3</v>
      </c>
      <c r="B79" s="20" t="s">
        <v>16</v>
      </c>
      <c r="C79" s="16"/>
      <c r="D79" s="19"/>
      <c r="E79" s="16"/>
      <c r="F79" s="19">
        <f>E79/100*F81/100*F82</f>
        <v>0</v>
      </c>
      <c r="G79" s="16">
        <f>F79/100*G81/100*G82</f>
        <v>0</v>
      </c>
      <c r="H79" s="16">
        <f>G79/100*H81/100*H82</f>
        <v>0</v>
      </c>
    </row>
    <row r="80" spans="1:8" ht="15" customHeight="1" thickBot="1">
      <c r="A80" s="7"/>
      <c r="B80" s="10" t="s">
        <v>8</v>
      </c>
      <c r="C80" s="16"/>
      <c r="D80" s="22" t="e">
        <f>D79/C79*100</f>
        <v>#DIV/0!</v>
      </c>
      <c r="E80" s="21" t="e">
        <f>E79/D79*100</f>
        <v>#DIV/0!</v>
      </c>
      <c r="F80" s="22" t="e">
        <f>F79/E79*100</f>
        <v>#DIV/0!</v>
      </c>
      <c r="G80" s="21" t="e">
        <f>G79/F79*100</f>
        <v>#DIV/0!</v>
      </c>
      <c r="H80" s="21" t="e">
        <f>H79/G79*100</f>
        <v>#DIV/0!</v>
      </c>
    </row>
    <row r="81" spans="1:8" ht="15.75" thickBot="1">
      <c r="A81" s="7"/>
      <c r="B81" s="36" t="s">
        <v>18</v>
      </c>
      <c r="C81" s="16"/>
      <c r="D81" s="19" t="s">
        <v>61</v>
      </c>
      <c r="E81" s="16"/>
      <c r="F81" s="19"/>
      <c r="G81" s="16"/>
      <c r="H81" s="16"/>
    </row>
    <row r="82" spans="1:8" ht="15.75" thickBot="1">
      <c r="A82" s="7"/>
      <c r="B82" s="37" t="s">
        <v>19</v>
      </c>
      <c r="C82" s="16"/>
      <c r="D82" s="19"/>
      <c r="E82" s="16"/>
      <c r="F82" s="19"/>
      <c r="G82" s="16"/>
      <c r="H82" s="16"/>
    </row>
    <row r="83" spans="1:8" ht="30.75" thickBot="1">
      <c r="A83" s="7">
        <v>4</v>
      </c>
      <c r="B83" s="20" t="s">
        <v>17</v>
      </c>
      <c r="C83" s="16">
        <v>94257</v>
      </c>
      <c r="D83" s="19">
        <v>78977</v>
      </c>
      <c r="E83" s="16">
        <v>93400</v>
      </c>
      <c r="F83" s="19">
        <v>95620</v>
      </c>
      <c r="G83" s="16">
        <v>98250</v>
      </c>
      <c r="H83" s="16">
        <v>101560</v>
      </c>
    </row>
    <row r="84" spans="1:8" ht="15" customHeight="1" thickBot="1">
      <c r="A84" s="7"/>
      <c r="B84" s="10" t="s">
        <v>8</v>
      </c>
      <c r="C84" s="16"/>
      <c r="D84" s="22">
        <f>D83/C83*100</f>
        <v>83.7890024083092</v>
      </c>
      <c r="E84" s="21">
        <f>E83/D83*100</f>
        <v>118.2622788913228</v>
      </c>
      <c r="F84" s="22">
        <f>F83/E83*100</f>
        <v>102.37687366167023</v>
      </c>
      <c r="G84" s="21">
        <f>G83/F83*100</f>
        <v>102.7504706128425</v>
      </c>
      <c r="H84" s="21">
        <f>H83/G83*100</f>
        <v>103.36895674300254</v>
      </c>
    </row>
    <row r="85" spans="1:8" ht="15.75" thickBot="1">
      <c r="A85" s="7"/>
      <c r="B85" s="36" t="s">
        <v>18</v>
      </c>
      <c r="C85" s="16"/>
      <c r="D85" s="19"/>
      <c r="E85" s="16">
        <v>104.3</v>
      </c>
      <c r="F85" s="19">
        <v>103.2</v>
      </c>
      <c r="G85" s="16">
        <v>103.6</v>
      </c>
      <c r="H85" s="16">
        <v>103.8</v>
      </c>
    </row>
    <row r="86" spans="1:8" ht="15.75" thickBot="1">
      <c r="A86" s="7"/>
      <c r="B86" s="37" t="s">
        <v>19</v>
      </c>
      <c r="C86" s="16"/>
      <c r="D86" s="19"/>
      <c r="E86" s="16">
        <v>104.6</v>
      </c>
      <c r="F86" s="19">
        <v>103.6</v>
      </c>
      <c r="G86" s="16">
        <v>103.9</v>
      </c>
      <c r="H86" s="16">
        <v>104.1</v>
      </c>
    </row>
    <row r="87" spans="1:8" ht="75.75" customHeight="1" thickBot="1">
      <c r="A87" s="7">
        <v>5</v>
      </c>
      <c r="B87" s="20" t="s">
        <v>47</v>
      </c>
      <c r="C87" s="16"/>
      <c r="D87" s="19"/>
      <c r="E87" s="16"/>
      <c r="F87" s="19">
        <f>E87/100*F89/100*F90</f>
        <v>0</v>
      </c>
      <c r="G87" s="16">
        <f>F87/100*G89/100*G90</f>
        <v>0</v>
      </c>
      <c r="H87" s="16">
        <f>G87/100*H89/100*H90</f>
        <v>0</v>
      </c>
    </row>
    <row r="88" spans="1:8" ht="15" customHeight="1" thickBot="1">
      <c r="A88" s="7"/>
      <c r="B88" s="10" t="s">
        <v>8</v>
      </c>
      <c r="C88" s="16"/>
      <c r="D88" s="22" t="e">
        <f>D87/C87*100</f>
        <v>#DIV/0!</v>
      </c>
      <c r="E88" s="21" t="e">
        <f>E87/D87*100</f>
        <v>#DIV/0!</v>
      </c>
      <c r="F88" s="22" t="e">
        <f>F87/E87*100</f>
        <v>#DIV/0!</v>
      </c>
      <c r="G88" s="21" t="e">
        <f>G87/F87*100</f>
        <v>#DIV/0!</v>
      </c>
      <c r="H88" s="21" t="e">
        <f>H87/G87*100</f>
        <v>#DIV/0!</v>
      </c>
    </row>
    <row r="89" spans="1:8" ht="15.75" thickBot="1">
      <c r="A89" s="7"/>
      <c r="B89" s="36" t="s">
        <v>18</v>
      </c>
      <c r="C89" s="16"/>
      <c r="D89" s="19"/>
      <c r="E89" s="16"/>
      <c r="F89" s="16"/>
      <c r="G89" s="16"/>
      <c r="H89" s="16"/>
    </row>
    <row r="90" spans="1:8" ht="15.75" thickBot="1">
      <c r="A90" s="7"/>
      <c r="B90" s="37" t="s">
        <v>19</v>
      </c>
      <c r="C90" s="16"/>
      <c r="D90" s="19"/>
      <c r="E90" s="16"/>
      <c r="F90" s="16"/>
      <c r="G90" s="16"/>
      <c r="H90" s="16"/>
    </row>
    <row r="91" spans="1:8" ht="90.75" thickBot="1">
      <c r="A91" s="7">
        <v>6</v>
      </c>
      <c r="B91" s="20" t="s">
        <v>48</v>
      </c>
      <c r="C91" s="16">
        <v>124</v>
      </c>
      <c r="D91" s="19">
        <v>105</v>
      </c>
      <c r="E91" s="16">
        <v>150</v>
      </c>
      <c r="F91" s="19">
        <v>168</v>
      </c>
      <c r="G91" s="16">
        <v>189</v>
      </c>
      <c r="H91" s="16">
        <v>215</v>
      </c>
    </row>
    <row r="92" spans="1:8" ht="18" customHeight="1" thickBot="1">
      <c r="A92" s="7"/>
      <c r="B92" s="10" t="s">
        <v>8</v>
      </c>
      <c r="C92" s="16"/>
      <c r="D92" s="22">
        <f>D91/C91*100</f>
        <v>84.67741935483872</v>
      </c>
      <c r="E92" s="21">
        <f>E91/D91*100</f>
        <v>142.85714285714286</v>
      </c>
      <c r="F92" s="22">
        <f>F91/E91*100</f>
        <v>112.00000000000001</v>
      </c>
      <c r="G92" s="21">
        <f>G91/F91*100</f>
        <v>112.5</v>
      </c>
      <c r="H92" s="21">
        <f>H91/G91*100</f>
        <v>113.75661375661377</v>
      </c>
    </row>
    <row r="93" spans="1:8" ht="19.5" customHeight="1" thickBot="1">
      <c r="A93" s="7"/>
      <c r="B93" s="36" t="s">
        <v>18</v>
      </c>
      <c r="C93" s="16"/>
      <c r="D93" s="19"/>
      <c r="E93" s="16">
        <v>104</v>
      </c>
      <c r="F93" s="19">
        <v>104</v>
      </c>
      <c r="G93" s="16">
        <v>104</v>
      </c>
      <c r="H93" s="16">
        <v>104</v>
      </c>
    </row>
    <row r="94" spans="1:8" ht="15.75" thickBot="1">
      <c r="A94" s="7"/>
      <c r="B94" s="37" t="s">
        <v>19</v>
      </c>
      <c r="C94" s="16"/>
      <c r="D94" s="19"/>
      <c r="E94" s="16">
        <v>104.6</v>
      </c>
      <c r="F94" s="19">
        <v>104.1</v>
      </c>
      <c r="G94" s="16">
        <v>104</v>
      </c>
      <c r="H94" s="16">
        <v>104</v>
      </c>
    </row>
    <row r="95" spans="1:8" ht="30.75" customHeight="1" thickBot="1">
      <c r="A95" s="7">
        <v>7</v>
      </c>
      <c r="B95" s="20" t="s">
        <v>53</v>
      </c>
      <c r="C95" s="16"/>
      <c r="D95" s="19"/>
      <c r="E95" s="16"/>
      <c r="F95" s="19">
        <f>E95/100*F97/100*F98</f>
        <v>0</v>
      </c>
      <c r="G95" s="16">
        <f>F95/100*G97/100*G98</f>
        <v>0</v>
      </c>
      <c r="H95" s="16">
        <f>G95/100*H97/100*H98</f>
        <v>0</v>
      </c>
    </row>
    <row r="96" spans="1:8" ht="15" customHeight="1" thickBot="1">
      <c r="A96" s="7"/>
      <c r="B96" s="10" t="s">
        <v>8</v>
      </c>
      <c r="C96" s="21"/>
      <c r="D96" s="22" t="e">
        <f>D95/C95*100</f>
        <v>#DIV/0!</v>
      </c>
      <c r="E96" s="21" t="e">
        <f>E95/D95*100</f>
        <v>#DIV/0!</v>
      </c>
      <c r="F96" s="22" t="e">
        <f>F95/E95*100</f>
        <v>#DIV/0!</v>
      </c>
      <c r="G96" s="21" t="e">
        <f>G95/F95*100</f>
        <v>#DIV/0!</v>
      </c>
      <c r="H96" s="21" t="e">
        <f>H95/G95*100</f>
        <v>#DIV/0!</v>
      </c>
    </row>
    <row r="97" spans="1:8" ht="15.75" thickBot="1">
      <c r="A97" s="7"/>
      <c r="B97" s="37" t="s">
        <v>26</v>
      </c>
      <c r="C97" s="16"/>
      <c r="D97" s="19"/>
      <c r="E97" s="16"/>
      <c r="F97" s="19"/>
      <c r="G97" s="16"/>
      <c r="H97" s="16"/>
    </row>
    <row r="98" spans="1:8" ht="15.75" thickBot="1">
      <c r="A98" s="7"/>
      <c r="B98" s="37" t="s">
        <v>19</v>
      </c>
      <c r="C98" s="16"/>
      <c r="D98" s="19"/>
      <c r="E98" s="16"/>
      <c r="F98" s="19"/>
      <c r="G98" s="16"/>
      <c r="H98" s="16"/>
    </row>
    <row r="99" spans="1:8" ht="60.75" thickBot="1">
      <c r="A99" s="7">
        <v>8</v>
      </c>
      <c r="B99" s="20" t="s">
        <v>52</v>
      </c>
      <c r="C99" s="16">
        <v>110177</v>
      </c>
      <c r="D99" s="19">
        <v>124533</v>
      </c>
      <c r="E99" s="16">
        <v>128751</v>
      </c>
      <c r="F99" s="38">
        <v>134251</v>
      </c>
      <c r="G99" s="39">
        <v>140940.6</v>
      </c>
      <c r="H99" s="39">
        <v>149678</v>
      </c>
    </row>
    <row r="100" spans="1:8" ht="15" customHeight="1" thickBot="1">
      <c r="A100" s="7"/>
      <c r="B100" s="10" t="s">
        <v>8</v>
      </c>
      <c r="C100" s="16"/>
      <c r="D100" s="22">
        <f>D99/C99*100</f>
        <v>113.02994272851865</v>
      </c>
      <c r="E100" s="21">
        <f>E99/D99*100</f>
        <v>103.38705403387054</v>
      </c>
      <c r="F100" s="22">
        <f>F99/E99*100</f>
        <v>104.27181148107587</v>
      </c>
      <c r="G100" s="21">
        <f>G99/F99*100</f>
        <v>104.98290515526887</v>
      </c>
      <c r="H100" s="21">
        <f>H99/G99*100</f>
        <v>106.19934922939167</v>
      </c>
    </row>
    <row r="101" spans="1:8" ht="38.25" customHeight="1" thickBot="1">
      <c r="A101" s="7"/>
      <c r="B101" s="23" t="s">
        <v>42</v>
      </c>
      <c r="C101" s="16"/>
      <c r="D101" s="22"/>
      <c r="E101" s="21"/>
      <c r="F101" s="22"/>
      <c r="G101" s="21"/>
      <c r="H101" s="21"/>
    </row>
    <row r="102" spans="1:8" ht="16.5" thickBot="1">
      <c r="A102" s="7">
        <v>9</v>
      </c>
      <c r="B102" s="24" t="s">
        <v>4</v>
      </c>
      <c r="C102" s="16">
        <v>164</v>
      </c>
      <c r="D102" s="19">
        <v>158</v>
      </c>
      <c r="E102" s="16">
        <v>165.4</v>
      </c>
      <c r="F102" s="19">
        <v>178</v>
      </c>
      <c r="G102" s="16">
        <v>193</v>
      </c>
      <c r="H102" s="16">
        <v>215.4</v>
      </c>
    </row>
    <row r="103" spans="1:8" ht="15" customHeight="1" thickBot="1">
      <c r="A103" s="7"/>
      <c r="B103" s="10" t="s">
        <v>8</v>
      </c>
      <c r="C103" s="16"/>
      <c r="D103" s="22">
        <f>D102/C102*100</f>
        <v>96.34146341463415</v>
      </c>
      <c r="E103" s="21">
        <f>E102/D102*100</f>
        <v>104.68354430379748</v>
      </c>
      <c r="F103" s="22">
        <f>F102/E102*100</f>
        <v>107.6178960096735</v>
      </c>
      <c r="G103" s="21">
        <f>G102/F102*100</f>
        <v>108.42696629213484</v>
      </c>
      <c r="H103" s="21">
        <f>H102/G102*100</f>
        <v>111.60621761658032</v>
      </c>
    </row>
    <row r="104" spans="1:8" ht="24.75" thickBot="1">
      <c r="A104" s="7"/>
      <c r="B104" s="37" t="s">
        <v>25</v>
      </c>
      <c r="C104" s="16"/>
      <c r="D104" s="19"/>
      <c r="E104" s="16">
        <f>E102/D102*E105</f>
        <v>110.65050632911392</v>
      </c>
      <c r="F104" s="16">
        <f>F102/E102*F105</f>
        <v>113.53688029020554</v>
      </c>
      <c r="G104" s="16">
        <f>G102/F102*G105</f>
        <v>114.28202247191012</v>
      </c>
      <c r="H104" s="16">
        <f>H102/G102*H105</f>
        <v>117.29813471502591</v>
      </c>
    </row>
    <row r="105" spans="1:8" ht="15.75" thickBot="1">
      <c r="A105" s="7"/>
      <c r="B105" s="37" t="s">
        <v>19</v>
      </c>
      <c r="C105" s="16"/>
      <c r="D105" s="19"/>
      <c r="E105" s="16">
        <v>105.7</v>
      </c>
      <c r="F105" s="19">
        <v>105.5</v>
      </c>
      <c r="G105" s="16">
        <v>105.4</v>
      </c>
      <c r="H105" s="16">
        <v>105.1</v>
      </c>
    </row>
    <row r="106" spans="1:8" ht="30.75" thickBot="1">
      <c r="A106" s="7">
        <v>10</v>
      </c>
      <c r="B106" s="20" t="s">
        <v>29</v>
      </c>
      <c r="C106" s="16"/>
      <c r="D106" s="19"/>
      <c r="E106" s="16"/>
      <c r="F106" s="19"/>
      <c r="G106" s="16"/>
      <c r="H106" s="16"/>
    </row>
    <row r="107" spans="1:8" ht="15" customHeight="1" thickBot="1">
      <c r="A107" s="7"/>
      <c r="B107" s="10" t="s">
        <v>8</v>
      </c>
      <c r="C107" s="16"/>
      <c r="D107" s="22" t="e">
        <f>D106/C106*100</f>
        <v>#DIV/0!</v>
      </c>
      <c r="E107" s="21" t="e">
        <f>E106/D106*100</f>
        <v>#DIV/0!</v>
      </c>
      <c r="F107" s="22" t="e">
        <f>F106/E106*100</f>
        <v>#DIV/0!</v>
      </c>
      <c r="G107" s="21" t="e">
        <f>G106/F106*100</f>
        <v>#DIV/0!</v>
      </c>
      <c r="H107" s="21" t="e">
        <f>H106/G106*100</f>
        <v>#DIV/0!</v>
      </c>
    </row>
    <row r="108" spans="1:8" ht="21.75" thickBot="1">
      <c r="A108" s="7"/>
      <c r="B108" s="40" t="s">
        <v>27</v>
      </c>
      <c r="C108" s="16"/>
      <c r="D108" s="19"/>
      <c r="E108" s="16"/>
      <c r="F108" s="19"/>
      <c r="G108" s="16"/>
      <c r="H108" s="16"/>
    </row>
    <row r="109" spans="1:8" ht="15" customHeight="1" thickBot="1">
      <c r="A109" s="7"/>
      <c r="B109" s="37" t="s">
        <v>12</v>
      </c>
      <c r="C109" s="16"/>
      <c r="D109" s="19"/>
      <c r="E109" s="16"/>
      <c r="F109" s="19"/>
      <c r="G109" s="16"/>
      <c r="H109" s="16"/>
    </row>
    <row r="110" spans="1:8" ht="16.5" thickBot="1">
      <c r="A110" s="7">
        <v>11</v>
      </c>
      <c r="B110" s="24" t="s">
        <v>5</v>
      </c>
      <c r="C110" s="16">
        <v>17004</v>
      </c>
      <c r="D110" s="19">
        <v>12457</v>
      </c>
      <c r="E110" s="16">
        <v>12800</v>
      </c>
      <c r="F110" s="19">
        <v>13490.6</v>
      </c>
      <c r="G110" s="16">
        <v>14256.4</v>
      </c>
      <c r="H110" s="16">
        <v>15128.1</v>
      </c>
    </row>
    <row r="111" spans="1:8" ht="15" customHeight="1" thickBot="1">
      <c r="A111" s="7"/>
      <c r="B111" s="10" t="s">
        <v>8</v>
      </c>
      <c r="C111" s="16"/>
      <c r="D111" s="22">
        <f>D110/C110*100</f>
        <v>73.25923312161844</v>
      </c>
      <c r="E111" s="21">
        <f>E110/D110*100</f>
        <v>102.75347194348558</v>
      </c>
      <c r="F111" s="22">
        <f>F110/E110*100</f>
        <v>105.3953125</v>
      </c>
      <c r="G111" s="21">
        <f>G110/F110*100</f>
        <v>105.67654514995625</v>
      </c>
      <c r="H111" s="21">
        <f>H110/G110*100</f>
        <v>106.1144468449258</v>
      </c>
    </row>
    <row r="112" spans="1:8" ht="15.75" thickBot="1">
      <c r="A112" s="7"/>
      <c r="B112" s="36" t="s">
        <v>18</v>
      </c>
      <c r="C112" s="16"/>
      <c r="D112" s="19"/>
      <c r="E112" s="16"/>
      <c r="F112" s="19"/>
      <c r="G112" s="16"/>
      <c r="H112" s="16"/>
    </row>
    <row r="113" spans="1:8" ht="15.75" thickBot="1">
      <c r="A113" s="7"/>
      <c r="B113" s="37" t="s">
        <v>19</v>
      </c>
      <c r="C113" s="16"/>
      <c r="D113" s="19"/>
      <c r="E113" s="16">
        <v>104.9</v>
      </c>
      <c r="F113" s="19">
        <v>104.6</v>
      </c>
      <c r="G113" s="16">
        <v>104.4</v>
      </c>
      <c r="H113" s="16">
        <v>104.2</v>
      </c>
    </row>
    <row r="114" spans="1:8" ht="34.5" customHeight="1" thickBot="1">
      <c r="A114" s="7">
        <v>12</v>
      </c>
      <c r="B114" s="8" t="s">
        <v>15</v>
      </c>
      <c r="C114" s="16">
        <f aca="true" t="shared" si="24" ref="C114:H114">SUM(C117,C119,C121,C123,C125,C127,C129,C131,C133)</f>
        <v>208336</v>
      </c>
      <c r="D114" s="16">
        <f t="shared" si="24"/>
        <v>188955</v>
      </c>
      <c r="E114" s="16">
        <f t="shared" si="24"/>
        <v>160000</v>
      </c>
      <c r="F114" s="16">
        <f t="shared" si="24"/>
        <v>8000</v>
      </c>
      <c r="G114" s="16">
        <f t="shared" si="24"/>
        <v>3000</v>
      </c>
      <c r="H114" s="16">
        <f t="shared" si="24"/>
        <v>100</v>
      </c>
    </row>
    <row r="115" spans="1:8" ht="15" customHeight="1" thickBot="1">
      <c r="A115" s="7"/>
      <c r="B115" s="10" t="s">
        <v>8</v>
      </c>
      <c r="C115" s="16"/>
      <c r="D115" s="22">
        <f>D114/C114*100</f>
        <v>90.69723907533984</v>
      </c>
      <c r="E115" s="21">
        <f>E114/D114*100</f>
        <v>84.67624566695774</v>
      </c>
      <c r="F115" s="22">
        <f>F114/E114*100</f>
        <v>5</v>
      </c>
      <c r="G115" s="21">
        <f>G114/F114*100</f>
        <v>37.5</v>
      </c>
      <c r="H115" s="21">
        <f>H114/G114*100</f>
        <v>3.3333333333333335</v>
      </c>
    </row>
    <row r="116" spans="1:8" ht="15.75" thickBot="1">
      <c r="A116" s="7"/>
      <c r="B116" s="27" t="s">
        <v>13</v>
      </c>
      <c r="C116" s="16"/>
      <c r="D116" s="19"/>
      <c r="E116" s="16"/>
      <c r="F116" s="19"/>
      <c r="G116" s="16"/>
      <c r="H116" s="16"/>
    </row>
    <row r="117" spans="1:8" ht="30.75" thickBot="1">
      <c r="A117" s="7">
        <v>13</v>
      </c>
      <c r="B117" s="20" t="s">
        <v>16</v>
      </c>
      <c r="C117" s="16"/>
      <c r="D117" s="19"/>
      <c r="E117" s="16"/>
      <c r="F117" s="19"/>
      <c r="G117" s="16"/>
      <c r="H117" s="16"/>
    </row>
    <row r="118" spans="1:8" ht="15" customHeight="1" thickBot="1">
      <c r="A118" s="7"/>
      <c r="B118" s="10" t="s">
        <v>8</v>
      </c>
      <c r="C118" s="16"/>
      <c r="D118" s="22" t="e">
        <f>D117/C117*100</f>
        <v>#DIV/0!</v>
      </c>
      <c r="E118" s="21" t="e">
        <f>E117/D117*100</f>
        <v>#DIV/0!</v>
      </c>
      <c r="F118" s="22" t="e">
        <f>F117/E117*100</f>
        <v>#DIV/0!</v>
      </c>
      <c r="G118" s="21" t="e">
        <f>G117/F117*100</f>
        <v>#DIV/0!</v>
      </c>
      <c r="H118" s="21" t="e">
        <f>H117/G117*100</f>
        <v>#DIV/0!</v>
      </c>
    </row>
    <row r="119" spans="1:8" ht="30.75" thickBot="1">
      <c r="A119" s="7">
        <v>14</v>
      </c>
      <c r="B119" s="20" t="s">
        <v>17</v>
      </c>
      <c r="C119" s="16">
        <v>162204</v>
      </c>
      <c r="D119" s="19">
        <v>151287</v>
      </c>
      <c r="E119" s="16">
        <v>160000</v>
      </c>
      <c r="F119" s="19">
        <v>8000</v>
      </c>
      <c r="G119" s="16">
        <v>3000</v>
      </c>
      <c r="H119" s="16">
        <v>100</v>
      </c>
    </row>
    <row r="120" spans="1:8" ht="15" customHeight="1" thickBot="1">
      <c r="A120" s="7"/>
      <c r="B120" s="10" t="s">
        <v>8</v>
      </c>
      <c r="C120" s="16"/>
      <c r="D120" s="22">
        <f>D119/C119*100</f>
        <v>93.26958644669675</v>
      </c>
      <c r="E120" s="21">
        <f>E119/D119*100</f>
        <v>105.75925228208635</v>
      </c>
      <c r="F120" s="22">
        <f>F119/E119*100</f>
        <v>5</v>
      </c>
      <c r="G120" s="21">
        <f>G119/F119*100</f>
        <v>37.5</v>
      </c>
      <c r="H120" s="21">
        <f>H119/G119*100</f>
        <v>3.3333333333333335</v>
      </c>
    </row>
    <row r="121" spans="1:8" ht="59.25" customHeight="1" thickBot="1">
      <c r="A121" s="7">
        <v>15</v>
      </c>
      <c r="B121" s="20" t="s">
        <v>47</v>
      </c>
      <c r="C121" s="16"/>
      <c r="D121" s="19"/>
      <c r="E121" s="16"/>
      <c r="F121" s="19"/>
      <c r="G121" s="16"/>
      <c r="H121" s="16"/>
    </row>
    <row r="122" spans="1:8" ht="15" customHeight="1" thickBot="1">
      <c r="A122" s="7"/>
      <c r="B122" s="10" t="s">
        <v>8</v>
      </c>
      <c r="C122" s="16"/>
      <c r="D122" s="22" t="e">
        <f>D121/C121*100</f>
        <v>#DIV/0!</v>
      </c>
      <c r="E122" s="21" t="e">
        <f>E121/D121*100</f>
        <v>#DIV/0!</v>
      </c>
      <c r="F122" s="22" t="e">
        <f>F121/E121*100</f>
        <v>#DIV/0!</v>
      </c>
      <c r="G122" s="21" t="e">
        <f>G121/F121*100</f>
        <v>#DIV/0!</v>
      </c>
      <c r="H122" s="21" t="e">
        <f>H121/G121*100</f>
        <v>#DIV/0!</v>
      </c>
    </row>
    <row r="123" spans="1:8" ht="95.25" customHeight="1" thickBot="1">
      <c r="A123" s="7">
        <v>16</v>
      </c>
      <c r="B123" s="20" t="s">
        <v>48</v>
      </c>
      <c r="C123" s="16">
        <v>25197</v>
      </c>
      <c r="D123" s="22"/>
      <c r="E123" s="21"/>
      <c r="F123" s="22"/>
      <c r="G123" s="21"/>
      <c r="H123" s="21"/>
    </row>
    <row r="124" spans="1:8" ht="15" customHeight="1" thickBot="1">
      <c r="A124" s="7"/>
      <c r="B124" s="10" t="s">
        <v>8</v>
      </c>
      <c r="C124" s="16"/>
      <c r="D124" s="22">
        <f>D123/C123*100</f>
        <v>0</v>
      </c>
      <c r="E124" s="21" t="e">
        <f>E123/D123*100</f>
        <v>#DIV/0!</v>
      </c>
      <c r="F124" s="22" t="e">
        <f>F123/E123*100</f>
        <v>#DIV/0!</v>
      </c>
      <c r="G124" s="21" t="e">
        <f>G123/F123*100</f>
        <v>#DIV/0!</v>
      </c>
      <c r="H124" s="21" t="e">
        <f>H123/G123*100</f>
        <v>#DIV/0!</v>
      </c>
    </row>
    <row r="125" spans="1:8" ht="30.75" customHeight="1" thickBot="1">
      <c r="A125" s="7">
        <v>17</v>
      </c>
      <c r="B125" s="20" t="s">
        <v>53</v>
      </c>
      <c r="C125" s="16"/>
      <c r="D125" s="19"/>
      <c r="E125" s="16"/>
      <c r="F125" s="19"/>
      <c r="G125" s="16"/>
      <c r="H125" s="16"/>
    </row>
    <row r="126" spans="1:8" ht="15" customHeight="1" thickBot="1">
      <c r="A126" s="7"/>
      <c r="B126" s="10" t="s">
        <v>8</v>
      </c>
      <c r="C126" s="16"/>
      <c r="D126" s="22" t="e">
        <f>D125/C125*100</f>
        <v>#DIV/0!</v>
      </c>
      <c r="E126" s="21" t="e">
        <f>E125/D125*100</f>
        <v>#DIV/0!</v>
      </c>
      <c r="F126" s="22" t="e">
        <f>F125/E125*100</f>
        <v>#DIV/0!</v>
      </c>
      <c r="G126" s="21" t="e">
        <f>G125/F125*100</f>
        <v>#DIV/0!</v>
      </c>
      <c r="H126" s="21" t="e">
        <f>H125/G125*100</f>
        <v>#DIV/0!</v>
      </c>
    </row>
    <row r="127" spans="1:8" ht="60.75" thickBot="1">
      <c r="A127" s="7">
        <v>18</v>
      </c>
      <c r="B127" s="20" t="s">
        <v>52</v>
      </c>
      <c r="C127" s="16">
        <v>20630</v>
      </c>
      <c r="D127" s="19">
        <v>31383</v>
      </c>
      <c r="E127" s="16"/>
      <c r="F127" s="19"/>
      <c r="G127" s="16"/>
      <c r="H127" s="16"/>
    </row>
    <row r="128" spans="1:8" ht="15" customHeight="1" thickBot="1">
      <c r="A128" s="7"/>
      <c r="B128" s="10" t="s">
        <v>8</v>
      </c>
      <c r="C128" s="16"/>
      <c r="D128" s="22">
        <f>D127/C127*100</f>
        <v>152.12312166747455</v>
      </c>
      <c r="E128" s="21">
        <f>E127/D127*100</f>
        <v>0</v>
      </c>
      <c r="F128" s="22" t="e">
        <f>F127/E127*100</f>
        <v>#DIV/0!</v>
      </c>
      <c r="G128" s="21" t="e">
        <f>G127/F127*100</f>
        <v>#DIV/0!</v>
      </c>
      <c r="H128" s="21" t="e">
        <f>H127/G127*100</f>
        <v>#DIV/0!</v>
      </c>
    </row>
    <row r="129" spans="1:8" ht="15.75" thickBot="1">
      <c r="A129" s="7">
        <v>19</v>
      </c>
      <c r="B129" s="20" t="s">
        <v>4</v>
      </c>
      <c r="C129" s="16"/>
      <c r="D129" s="19"/>
      <c r="E129" s="16"/>
      <c r="F129" s="19"/>
      <c r="G129" s="16"/>
      <c r="H129" s="16"/>
    </row>
    <row r="130" spans="1:8" ht="15" customHeight="1" thickBot="1">
      <c r="A130" s="7"/>
      <c r="B130" s="10" t="s">
        <v>8</v>
      </c>
      <c r="C130" s="16"/>
      <c r="D130" s="22" t="e">
        <f>D129/C129*100</f>
        <v>#DIV/0!</v>
      </c>
      <c r="E130" s="21" t="e">
        <f>E129/D129*100</f>
        <v>#DIV/0!</v>
      </c>
      <c r="F130" s="22" t="e">
        <f>F129/E129*100</f>
        <v>#DIV/0!</v>
      </c>
      <c r="G130" s="21" t="e">
        <f>G129/F129*100</f>
        <v>#DIV/0!</v>
      </c>
      <c r="H130" s="21" t="e">
        <f>H129/G129*100</f>
        <v>#DIV/0!</v>
      </c>
    </row>
    <row r="131" spans="1:8" ht="30.75" thickBot="1">
      <c r="A131" s="7">
        <v>20</v>
      </c>
      <c r="B131" s="20" t="s">
        <v>29</v>
      </c>
      <c r="C131" s="16"/>
      <c r="D131" s="19"/>
      <c r="E131" s="16"/>
      <c r="F131" s="19"/>
      <c r="G131" s="16"/>
      <c r="H131" s="16"/>
    </row>
    <row r="132" spans="1:8" ht="15" customHeight="1" thickBot="1">
      <c r="A132" s="7"/>
      <c r="B132" s="10" t="s">
        <v>8</v>
      </c>
      <c r="C132" s="16"/>
      <c r="D132" s="22" t="e">
        <f>D131/C131*100</f>
        <v>#DIV/0!</v>
      </c>
      <c r="E132" s="21" t="e">
        <f>E131/D131*100</f>
        <v>#DIV/0!</v>
      </c>
      <c r="F132" s="22" t="e">
        <f>F131/E131*100</f>
        <v>#DIV/0!</v>
      </c>
      <c r="G132" s="21" t="e">
        <f>G131/F131*100</f>
        <v>#DIV/0!</v>
      </c>
      <c r="H132" s="21" t="e">
        <f>H131/G131*100</f>
        <v>#DIV/0!</v>
      </c>
    </row>
    <row r="133" spans="1:8" ht="16.5" thickBot="1">
      <c r="A133" s="7">
        <v>23</v>
      </c>
      <c r="B133" s="24" t="s">
        <v>5</v>
      </c>
      <c r="C133" s="16">
        <v>305</v>
      </c>
      <c r="D133" s="19">
        <v>6285</v>
      </c>
      <c r="E133" s="16"/>
      <c r="F133" s="19"/>
      <c r="G133" s="16"/>
      <c r="H133" s="16"/>
    </row>
    <row r="134" spans="1:8" ht="15" customHeight="1" thickBot="1">
      <c r="A134" s="7"/>
      <c r="B134" s="10" t="s">
        <v>8</v>
      </c>
      <c r="C134" s="16"/>
      <c r="D134" s="19">
        <f>D133/C133*100</f>
        <v>2060.655737704918</v>
      </c>
      <c r="E134" s="16">
        <f>E133/D133*100</f>
        <v>0</v>
      </c>
      <c r="F134" s="19" t="e">
        <f>F133/E133*100</f>
        <v>#DIV/0!</v>
      </c>
      <c r="G134" s="16" t="e">
        <f>G133/F133*100</f>
        <v>#DIV/0!</v>
      </c>
      <c r="H134" s="16" t="e">
        <f>H133/G133*100</f>
        <v>#DIV/0!</v>
      </c>
    </row>
    <row r="135" spans="1:8" ht="15" customHeight="1">
      <c r="A135" s="41"/>
      <c r="B135" s="42"/>
      <c r="C135" s="43"/>
      <c r="D135" s="43"/>
      <c r="E135" s="43"/>
      <c r="F135" s="43"/>
      <c r="G135" s="43"/>
      <c r="H135" s="43"/>
    </row>
    <row r="136" spans="2:8" ht="18">
      <c r="B136" s="2"/>
      <c r="C136" s="2"/>
      <c r="D136" s="2"/>
      <c r="E136" s="2"/>
      <c r="F136" s="2"/>
      <c r="G136" s="56" t="s">
        <v>38</v>
      </c>
      <c r="H136" s="56"/>
    </row>
    <row r="137" spans="2:8" ht="15.75">
      <c r="B137" s="50" t="s">
        <v>11</v>
      </c>
      <c r="C137" s="50"/>
      <c r="D137" s="50"/>
      <c r="E137" s="50"/>
      <c r="F137" s="50"/>
      <c r="G137" s="50"/>
      <c r="H137" s="50"/>
    </row>
    <row r="138" spans="2:8" ht="14.25">
      <c r="B138" s="57" t="s">
        <v>6</v>
      </c>
      <c r="C138" s="57"/>
      <c r="D138" s="57"/>
      <c r="E138" s="57"/>
      <c r="F138" s="57"/>
      <c r="G138" s="57"/>
      <c r="H138" s="57"/>
    </row>
    <row r="139" spans="2:8" ht="13.5" customHeight="1" thickBot="1">
      <c r="B139" s="2"/>
      <c r="C139" s="2"/>
      <c r="D139" s="2"/>
      <c r="E139" s="2"/>
      <c r="F139" s="2"/>
      <c r="G139" s="3"/>
      <c r="H139" s="4" t="s">
        <v>7</v>
      </c>
    </row>
    <row r="140" spans="1:8" ht="16.5" thickBot="1">
      <c r="A140" s="58" t="s">
        <v>9</v>
      </c>
      <c r="B140" s="51" t="s">
        <v>3</v>
      </c>
      <c r="C140" s="5" t="s">
        <v>0</v>
      </c>
      <c r="D140" s="53" t="s">
        <v>1</v>
      </c>
      <c r="E140" s="54"/>
      <c r="F140" s="55" t="s">
        <v>2</v>
      </c>
      <c r="G140" s="55"/>
      <c r="H140" s="54"/>
    </row>
    <row r="141" spans="1:8" ht="16.5" thickBot="1">
      <c r="A141" s="59"/>
      <c r="B141" s="52"/>
      <c r="C141" s="6" t="s">
        <v>40</v>
      </c>
      <c r="D141" s="6" t="s">
        <v>43</v>
      </c>
      <c r="E141" s="6" t="s">
        <v>44</v>
      </c>
      <c r="F141" s="6" t="s">
        <v>49</v>
      </c>
      <c r="G141" s="6" t="s">
        <v>50</v>
      </c>
      <c r="H141" s="6" t="s">
        <v>51</v>
      </c>
    </row>
    <row r="142" spans="1:8" ht="30.75" thickBot="1">
      <c r="A142" s="7">
        <v>1</v>
      </c>
      <c r="B142" s="20" t="s">
        <v>14</v>
      </c>
      <c r="C142" s="9">
        <f aca="true" t="shared" si="25" ref="C142:H142">SUM(C147,C151,C155,C159,C163,C167,C170,C174,C178)</f>
        <v>192907</v>
      </c>
      <c r="D142" s="9">
        <f t="shared" si="25"/>
        <v>197655.7</v>
      </c>
      <c r="E142" s="9">
        <f t="shared" si="25"/>
        <v>206319.3</v>
      </c>
      <c r="F142" s="9">
        <f t="shared" si="25"/>
        <v>216722.2</v>
      </c>
      <c r="G142" s="9">
        <f t="shared" si="25"/>
        <v>228219.6</v>
      </c>
      <c r="H142" s="9">
        <f t="shared" si="25"/>
        <v>241322.80000000002</v>
      </c>
    </row>
    <row r="143" spans="1:8" ht="15" customHeight="1" thickBot="1">
      <c r="A143" s="7"/>
      <c r="B143" s="10" t="s">
        <v>8</v>
      </c>
      <c r="C143" s="16"/>
      <c r="D143" s="12">
        <f>D142/C142*100</f>
        <v>102.46165250612991</v>
      </c>
      <c r="E143" s="11">
        <f>E142/D142*100</f>
        <v>104.38317741405886</v>
      </c>
      <c r="F143" s="12">
        <f>F142/E142*100</f>
        <v>105.0421361452855</v>
      </c>
      <c r="G143" s="11">
        <f>G142/F142*100</f>
        <v>105.3051325614081</v>
      </c>
      <c r="H143" s="11">
        <f>H142/G142*100</f>
        <v>105.74148758476485</v>
      </c>
    </row>
    <row r="144" spans="1:8" ht="34.5" thickBot="1">
      <c r="A144" s="7"/>
      <c r="B144" s="13" t="s">
        <v>31</v>
      </c>
      <c r="C144" s="14">
        <f aca="true" t="shared" si="26" ref="C144:H144">C142-C167</f>
        <v>136583</v>
      </c>
      <c r="D144" s="14">
        <f t="shared" si="26"/>
        <v>140501.7</v>
      </c>
      <c r="E144" s="14">
        <f t="shared" si="26"/>
        <v>147450.69999999998</v>
      </c>
      <c r="F144" s="14">
        <f t="shared" si="26"/>
        <v>155421.7</v>
      </c>
      <c r="G144" s="14">
        <f t="shared" si="26"/>
        <v>164160.6</v>
      </c>
      <c r="H144" s="14">
        <f t="shared" si="26"/>
        <v>173859.10000000003</v>
      </c>
    </row>
    <row r="145" spans="1:8" ht="15.75" thickBot="1">
      <c r="A145" s="7"/>
      <c r="B145" s="15" t="s">
        <v>8</v>
      </c>
      <c r="C145" s="16"/>
      <c r="D145" s="17">
        <f>D144/C144*100</f>
        <v>102.86909791116025</v>
      </c>
      <c r="E145" s="14">
        <f>E144/D144*100</f>
        <v>104.94584763031334</v>
      </c>
      <c r="F145" s="17">
        <f>F144/E144*100</f>
        <v>105.40587464149036</v>
      </c>
      <c r="G145" s="14">
        <f>G144/F144*100</f>
        <v>105.62270262131992</v>
      </c>
      <c r="H145" s="14">
        <f>H144/G144*100</f>
        <v>105.90793405969521</v>
      </c>
    </row>
    <row r="146" spans="1:8" ht="24.75" thickBot="1">
      <c r="A146" s="7"/>
      <c r="B146" s="18" t="s">
        <v>28</v>
      </c>
      <c r="C146" s="16"/>
      <c r="D146" s="19"/>
      <c r="E146" s="16"/>
      <c r="F146" s="19"/>
      <c r="G146" s="16"/>
      <c r="H146" s="16"/>
    </row>
    <row r="147" spans="1:8" ht="30.75" thickBot="1">
      <c r="A147" s="7">
        <v>2</v>
      </c>
      <c r="B147" s="20" t="s">
        <v>16</v>
      </c>
      <c r="C147" s="16"/>
      <c r="D147" s="19"/>
      <c r="E147" s="16"/>
      <c r="F147" s="19">
        <f>E147/100*F149/100*F150</f>
        <v>0</v>
      </c>
      <c r="G147" s="16">
        <f>F147/100*G149/100*G150</f>
        <v>0</v>
      </c>
      <c r="H147" s="16">
        <f>G147/100*H149/100*H150</f>
        <v>0</v>
      </c>
    </row>
    <row r="148" spans="1:8" ht="15" customHeight="1" thickBot="1">
      <c r="A148" s="7"/>
      <c r="B148" s="10" t="s">
        <v>8</v>
      </c>
      <c r="C148" s="16"/>
      <c r="D148" s="22" t="e">
        <f>D147/C147*100</f>
        <v>#DIV/0!</v>
      </c>
      <c r="E148" s="21" t="e">
        <f>E147/D147*100</f>
        <v>#DIV/0!</v>
      </c>
      <c r="F148" s="22" t="e">
        <f>F147/E147*100</f>
        <v>#DIV/0!</v>
      </c>
      <c r="G148" s="21" t="e">
        <f>G147/F147*100</f>
        <v>#DIV/0!</v>
      </c>
      <c r="H148" s="21" t="e">
        <f>H147/G147*100</f>
        <v>#DIV/0!</v>
      </c>
    </row>
    <row r="149" spans="1:8" ht="15.75" thickBot="1">
      <c r="A149" s="7"/>
      <c r="B149" s="36" t="s">
        <v>18</v>
      </c>
      <c r="C149" s="16"/>
      <c r="D149" s="19"/>
      <c r="E149" s="16"/>
      <c r="F149" s="19"/>
      <c r="G149" s="16"/>
      <c r="H149" s="16"/>
    </row>
    <row r="150" spans="1:8" ht="15.75" thickBot="1">
      <c r="A150" s="7"/>
      <c r="B150" s="37" t="s">
        <v>19</v>
      </c>
      <c r="C150" s="16"/>
      <c r="D150" s="19"/>
      <c r="E150" s="16"/>
      <c r="F150" s="19"/>
      <c r="G150" s="16"/>
      <c r="H150" s="16"/>
    </row>
    <row r="151" spans="1:8" ht="30.75" thickBot="1">
      <c r="A151" s="7">
        <v>3</v>
      </c>
      <c r="B151" s="20" t="s">
        <v>17</v>
      </c>
      <c r="C151" s="16">
        <v>24172</v>
      </c>
      <c r="D151" s="19">
        <v>22671.5</v>
      </c>
      <c r="E151" s="16">
        <v>24096.2</v>
      </c>
      <c r="F151" s="19">
        <v>25611.3</v>
      </c>
      <c r="G151" s="16">
        <v>27327.5</v>
      </c>
      <c r="H151" s="16">
        <v>29194.6</v>
      </c>
    </row>
    <row r="152" spans="1:8" ht="15" customHeight="1" thickBot="1">
      <c r="A152" s="7"/>
      <c r="B152" s="10" t="s">
        <v>8</v>
      </c>
      <c r="C152" s="16"/>
      <c r="D152" s="22">
        <f>D151/C151*100</f>
        <v>93.79240443488334</v>
      </c>
      <c r="E152" s="21">
        <f>E151/D151*100</f>
        <v>106.2841011843063</v>
      </c>
      <c r="F152" s="22">
        <f>F151/E151*100</f>
        <v>106.2877134153933</v>
      </c>
      <c r="G152" s="21">
        <f>G151/F151*100</f>
        <v>106.70094840949113</v>
      </c>
      <c r="H152" s="21">
        <f>H151/G151*100</f>
        <v>106.83231177385417</v>
      </c>
    </row>
    <row r="153" spans="1:8" ht="15.75" thickBot="1">
      <c r="A153" s="7"/>
      <c r="B153" s="36" t="s">
        <v>18</v>
      </c>
      <c r="C153" s="16"/>
      <c r="D153" s="19"/>
      <c r="E153" s="16">
        <v>104.3</v>
      </c>
      <c r="F153" s="19">
        <v>103.2</v>
      </c>
      <c r="G153" s="16">
        <v>103.6</v>
      </c>
      <c r="H153" s="16">
        <v>103.8</v>
      </c>
    </row>
    <row r="154" spans="1:8" ht="15.75" thickBot="1">
      <c r="A154" s="7"/>
      <c r="B154" s="37" t="s">
        <v>19</v>
      </c>
      <c r="C154" s="16"/>
      <c r="D154" s="19"/>
      <c r="E154" s="16">
        <v>104.6</v>
      </c>
      <c r="F154" s="19">
        <v>103.6</v>
      </c>
      <c r="G154" s="16">
        <v>103.9</v>
      </c>
      <c r="H154" s="16">
        <v>104.1</v>
      </c>
    </row>
    <row r="155" spans="1:8" ht="78.75" customHeight="1" thickBot="1">
      <c r="A155" s="7">
        <v>4</v>
      </c>
      <c r="B155" s="20" t="s">
        <v>46</v>
      </c>
      <c r="C155" s="16"/>
      <c r="D155" s="19"/>
      <c r="E155" s="16"/>
      <c r="F155" s="19">
        <f>E155/100*F157/100*F158</f>
        <v>0</v>
      </c>
      <c r="G155" s="16">
        <f>F155/100*G157/100*G158</f>
        <v>0</v>
      </c>
      <c r="H155" s="16">
        <f>G155/100*H157/100*H158</f>
        <v>0</v>
      </c>
    </row>
    <row r="156" spans="1:8" ht="15" customHeight="1" thickBot="1">
      <c r="A156" s="7"/>
      <c r="B156" s="10" t="s">
        <v>8</v>
      </c>
      <c r="C156" s="16"/>
      <c r="D156" s="22" t="e">
        <f>D155/C155*100</f>
        <v>#DIV/0!</v>
      </c>
      <c r="E156" s="21" t="e">
        <f>E155/D155*100</f>
        <v>#DIV/0!</v>
      </c>
      <c r="F156" s="22" t="e">
        <f>F155/E155*100</f>
        <v>#DIV/0!</v>
      </c>
      <c r="G156" s="21" t="e">
        <f>G155/F155*100</f>
        <v>#DIV/0!</v>
      </c>
      <c r="H156" s="21" t="e">
        <f>H155/G155*100</f>
        <v>#DIV/0!</v>
      </c>
    </row>
    <row r="157" spans="1:8" ht="15.75" thickBot="1">
      <c r="A157" s="7"/>
      <c r="B157" s="36" t="s">
        <v>18</v>
      </c>
      <c r="C157" s="16"/>
      <c r="D157" s="19"/>
      <c r="E157" s="16"/>
      <c r="F157" s="16"/>
      <c r="G157" s="16"/>
      <c r="H157" s="16"/>
    </row>
    <row r="158" spans="1:8" ht="15.75" thickBot="1">
      <c r="A158" s="7"/>
      <c r="B158" s="37" t="s">
        <v>19</v>
      </c>
      <c r="C158" s="16"/>
      <c r="D158" s="19"/>
      <c r="E158" s="16"/>
      <c r="F158" s="16"/>
      <c r="G158" s="16"/>
      <c r="H158" s="16"/>
    </row>
    <row r="159" spans="1:8" ht="90.75" thickBot="1">
      <c r="A159" s="7">
        <v>5</v>
      </c>
      <c r="B159" s="20" t="s">
        <v>48</v>
      </c>
      <c r="C159" s="16"/>
      <c r="D159" s="19"/>
      <c r="E159" s="16"/>
      <c r="F159" s="19">
        <f>E159/100*F161/100*F162</f>
        <v>0</v>
      </c>
      <c r="G159" s="16">
        <f>F159/100*G161/100*G162</f>
        <v>0</v>
      </c>
      <c r="H159" s="16">
        <f>G159/100*H161/100*H162</f>
        <v>0</v>
      </c>
    </row>
    <row r="160" spans="1:8" ht="15.75" customHeight="1" thickBot="1">
      <c r="A160" s="7"/>
      <c r="B160" s="10" t="s">
        <v>8</v>
      </c>
      <c r="C160" s="16"/>
      <c r="D160" s="19" t="e">
        <f>D159/C159*100</f>
        <v>#DIV/0!</v>
      </c>
      <c r="E160" s="16" t="e">
        <f>E159/D159*100</f>
        <v>#DIV/0!</v>
      </c>
      <c r="F160" s="19" t="e">
        <f>F159/E159*100</f>
        <v>#DIV/0!</v>
      </c>
      <c r="G160" s="16" t="e">
        <f>G159/F159*100</f>
        <v>#DIV/0!</v>
      </c>
      <c r="H160" s="16" t="e">
        <f>H159/G159*100</f>
        <v>#DIV/0!</v>
      </c>
    </row>
    <row r="161" spans="1:8" ht="15.75" customHeight="1" thickBot="1">
      <c r="A161" s="7"/>
      <c r="B161" s="36" t="s">
        <v>18</v>
      </c>
      <c r="C161" s="16"/>
      <c r="D161" s="19"/>
      <c r="E161" s="16"/>
      <c r="F161" s="19"/>
      <c r="G161" s="16"/>
      <c r="H161" s="16"/>
    </row>
    <row r="162" spans="1:8" ht="15.75" thickBot="1">
      <c r="A162" s="7"/>
      <c r="B162" s="37" t="s">
        <v>19</v>
      </c>
      <c r="C162" s="16"/>
      <c r="D162" s="19"/>
      <c r="E162" s="16"/>
      <c r="F162" s="19"/>
      <c r="G162" s="16"/>
      <c r="H162" s="16"/>
    </row>
    <row r="163" spans="1:8" ht="34.5" customHeight="1" thickBot="1">
      <c r="A163" s="7">
        <v>6</v>
      </c>
      <c r="B163" s="20" t="s">
        <v>53</v>
      </c>
      <c r="C163" s="16">
        <v>16124.3</v>
      </c>
      <c r="D163" s="19">
        <v>17135.6</v>
      </c>
      <c r="E163" s="16">
        <v>17923.8</v>
      </c>
      <c r="F163" s="19">
        <v>18748.3</v>
      </c>
      <c r="G163" s="16">
        <v>19610.8</v>
      </c>
      <c r="H163" s="16">
        <v>20591.3</v>
      </c>
    </row>
    <row r="164" spans="1:8" ht="15" customHeight="1" thickBot="1">
      <c r="A164" s="7"/>
      <c r="B164" s="10" t="s">
        <v>8</v>
      </c>
      <c r="C164" s="16"/>
      <c r="D164" s="22">
        <f>D163/C163*100</f>
        <v>106.27190017551149</v>
      </c>
      <c r="E164" s="21">
        <f>E163/D163*100</f>
        <v>104.59978057377623</v>
      </c>
      <c r="F164" s="22">
        <f>F163/E163*100</f>
        <v>104.6000290117051</v>
      </c>
      <c r="G164" s="21">
        <f>G163/F163*100</f>
        <v>104.60041710448414</v>
      </c>
      <c r="H164" s="21">
        <f>H163/G163*100</f>
        <v>104.99979603075855</v>
      </c>
    </row>
    <row r="165" spans="1:8" ht="32.25" thickBot="1">
      <c r="A165" s="7"/>
      <c r="B165" s="40" t="s">
        <v>24</v>
      </c>
      <c r="C165" s="16"/>
      <c r="D165" s="19"/>
      <c r="E165" s="16">
        <f>E163/D163*E166</f>
        <v>109.72516982189127</v>
      </c>
      <c r="F165" s="16">
        <f>F163/E163*F166</f>
        <v>109.41163034624354</v>
      </c>
      <c r="G165" s="16">
        <f>G163/F163*G166</f>
        <v>109.20283545708143</v>
      </c>
      <c r="H165" s="16">
        <f>H163/G163*H166</f>
        <v>109.40978746405041</v>
      </c>
    </row>
    <row r="166" spans="1:8" ht="15.75" thickBot="1">
      <c r="A166" s="7"/>
      <c r="B166" s="37" t="s">
        <v>19</v>
      </c>
      <c r="C166" s="16"/>
      <c r="D166" s="19"/>
      <c r="E166" s="16">
        <v>104.9</v>
      </c>
      <c r="F166" s="19">
        <v>104.6</v>
      </c>
      <c r="G166" s="16">
        <v>104.4</v>
      </c>
      <c r="H166" s="16">
        <v>104.2</v>
      </c>
    </row>
    <row r="167" spans="1:8" ht="60.75" thickBot="1">
      <c r="A167" s="7">
        <v>7</v>
      </c>
      <c r="B167" s="20" t="s">
        <v>52</v>
      </c>
      <c r="C167" s="16">
        <v>56324</v>
      </c>
      <c r="D167" s="19">
        <v>57154</v>
      </c>
      <c r="E167" s="16">
        <v>58868.6</v>
      </c>
      <c r="F167" s="44">
        <v>61300.5</v>
      </c>
      <c r="G167" s="38">
        <v>64059</v>
      </c>
      <c r="H167" s="39">
        <v>67463.7</v>
      </c>
    </row>
    <row r="168" spans="1:8" ht="15" customHeight="1" thickBot="1">
      <c r="A168" s="7"/>
      <c r="B168" s="10" t="s">
        <v>8</v>
      </c>
      <c r="C168" s="16"/>
      <c r="D168" s="22">
        <f>D167/C167*100</f>
        <v>101.47361693061572</v>
      </c>
      <c r="E168" s="21">
        <f>E167/D167*100</f>
        <v>102.99996500682367</v>
      </c>
      <c r="F168" s="22">
        <f>F167/E167*100</f>
        <v>104.13106477816699</v>
      </c>
      <c r="G168" s="21">
        <f>G167/F167*100</f>
        <v>104.49996329556855</v>
      </c>
      <c r="H168" s="21">
        <f>H167/G167*100</f>
        <v>105.31494403596685</v>
      </c>
    </row>
    <row r="169" spans="1:8" ht="42" customHeight="1" thickBot="1">
      <c r="A169" s="7"/>
      <c r="B169" s="23" t="s">
        <v>42</v>
      </c>
      <c r="C169" s="16"/>
      <c r="D169" s="22"/>
      <c r="E169" s="21"/>
      <c r="F169" s="22"/>
      <c r="G169" s="21"/>
      <c r="H169" s="21"/>
    </row>
    <row r="170" spans="1:8" ht="16.5" thickBot="1">
      <c r="A170" s="7">
        <v>8</v>
      </c>
      <c r="B170" s="24" t="s">
        <v>4</v>
      </c>
      <c r="C170" s="16">
        <v>6539.3</v>
      </c>
      <c r="D170" s="19">
        <v>6735.5</v>
      </c>
      <c r="E170" s="16">
        <v>6951</v>
      </c>
      <c r="F170" s="19">
        <v>7472.3</v>
      </c>
      <c r="G170" s="16">
        <v>8144.8</v>
      </c>
      <c r="H170" s="16">
        <v>9000</v>
      </c>
    </row>
    <row r="171" spans="1:8" ht="15" customHeight="1" thickBot="1">
      <c r="A171" s="7"/>
      <c r="B171" s="10" t="s">
        <v>8</v>
      </c>
      <c r="C171" s="16"/>
      <c r="D171" s="22">
        <f>D170/C170*100</f>
        <v>103.0003211352897</v>
      </c>
      <c r="E171" s="21">
        <f>E170/D170*100</f>
        <v>103.19946551852127</v>
      </c>
      <c r="F171" s="22">
        <f>F170/E170*100</f>
        <v>107.49964033951949</v>
      </c>
      <c r="G171" s="21">
        <f>G170/F170*100</f>
        <v>108.99990632067771</v>
      </c>
      <c r="H171" s="21">
        <f>H170/G170*100</f>
        <v>110.49995088891072</v>
      </c>
    </row>
    <row r="172" spans="1:8" ht="32.25" thickBot="1">
      <c r="A172" s="7"/>
      <c r="B172" s="40" t="s">
        <v>24</v>
      </c>
      <c r="C172" s="16"/>
      <c r="D172" s="19"/>
      <c r="E172" s="16"/>
      <c r="F172" s="19"/>
      <c r="G172" s="16"/>
      <c r="H172" s="16"/>
    </row>
    <row r="173" spans="1:8" ht="15.75" thickBot="1">
      <c r="A173" s="7"/>
      <c r="B173" s="37" t="s">
        <v>19</v>
      </c>
      <c r="C173" s="16"/>
      <c r="D173" s="19"/>
      <c r="E173" s="16">
        <v>105.7</v>
      </c>
      <c r="F173" s="19">
        <v>105.5</v>
      </c>
      <c r="G173" s="16">
        <v>105.4</v>
      </c>
      <c r="H173" s="16">
        <v>105.1</v>
      </c>
    </row>
    <row r="174" spans="1:8" ht="30.75" thickBot="1">
      <c r="A174" s="7">
        <v>10</v>
      </c>
      <c r="B174" s="20" t="s">
        <v>29</v>
      </c>
      <c r="C174" s="16">
        <v>80567.4</v>
      </c>
      <c r="D174" s="19">
        <v>84595.5</v>
      </c>
      <c r="E174" s="16">
        <v>88910.2</v>
      </c>
      <c r="F174" s="19">
        <v>93800.2</v>
      </c>
      <c r="G174" s="16">
        <v>99053</v>
      </c>
      <c r="H174" s="16">
        <v>104798.1</v>
      </c>
    </row>
    <row r="175" spans="1:8" ht="15" customHeight="1" thickBot="1">
      <c r="A175" s="7"/>
      <c r="B175" s="10" t="s">
        <v>8</v>
      </c>
      <c r="C175" s="16"/>
      <c r="D175" s="22">
        <f>D174/C174*100</f>
        <v>104.99966487686088</v>
      </c>
      <c r="E175" s="21">
        <f>E174/D174*100</f>
        <v>105.10038950062355</v>
      </c>
      <c r="F175" s="22">
        <f>F174/E174*100</f>
        <v>105.49993139144891</v>
      </c>
      <c r="G175" s="21">
        <f>G174/F174*100</f>
        <v>105.59998805972694</v>
      </c>
      <c r="H175" s="21">
        <f>H174/G174*100</f>
        <v>105.80002624857401</v>
      </c>
    </row>
    <row r="176" spans="1:8" ht="32.25" thickBot="1">
      <c r="A176" s="7"/>
      <c r="B176" s="40" t="s">
        <v>24</v>
      </c>
      <c r="C176" s="16"/>
      <c r="D176" s="19"/>
      <c r="E176" s="16">
        <f>E174/D174*E177</f>
        <v>109.93500741765223</v>
      </c>
      <c r="F176" s="16">
        <f>F174/E174*F177</f>
        <v>109.93092850988977</v>
      </c>
      <c r="G176" s="16">
        <f>G174/F174*G177</f>
        <v>110.24638753435494</v>
      </c>
      <c r="H176" s="16">
        <f>H174/G174*H177</f>
        <v>110.45522740351127</v>
      </c>
    </row>
    <row r="177" spans="1:8" ht="15" customHeight="1" thickBot="1">
      <c r="A177" s="7"/>
      <c r="B177" s="37" t="s">
        <v>12</v>
      </c>
      <c r="C177" s="16"/>
      <c r="D177" s="19"/>
      <c r="E177" s="16">
        <v>104.6</v>
      </c>
      <c r="F177" s="19">
        <v>104.2</v>
      </c>
      <c r="G177" s="16">
        <v>104.4</v>
      </c>
      <c r="H177" s="16">
        <v>104.4</v>
      </c>
    </row>
    <row r="178" spans="1:8" ht="16.5" thickBot="1">
      <c r="A178" s="7">
        <v>11</v>
      </c>
      <c r="B178" s="24" t="s">
        <v>5</v>
      </c>
      <c r="C178" s="16">
        <v>9180</v>
      </c>
      <c r="D178" s="19">
        <v>9363.6</v>
      </c>
      <c r="E178" s="16">
        <v>9569.5</v>
      </c>
      <c r="F178" s="19">
        <v>9789.6</v>
      </c>
      <c r="G178" s="16">
        <v>10024.5</v>
      </c>
      <c r="H178" s="16">
        <v>10275.1</v>
      </c>
    </row>
    <row r="179" spans="1:8" ht="15" customHeight="1" thickBot="1">
      <c r="A179" s="7"/>
      <c r="B179" s="10" t="s">
        <v>8</v>
      </c>
      <c r="C179" s="16"/>
      <c r="D179" s="22">
        <f>D178/C178*100</f>
        <v>102</v>
      </c>
      <c r="E179" s="21">
        <f>E178/D178*100</f>
        <v>102.19894057841002</v>
      </c>
      <c r="F179" s="22">
        <f>F178/E178*100</f>
        <v>102.30001567480016</v>
      </c>
      <c r="G179" s="21">
        <f>G178/F178*100</f>
        <v>102.3994851679333</v>
      </c>
      <c r="H179" s="21">
        <f>H178/G178*100</f>
        <v>102.49987530550153</v>
      </c>
    </row>
    <row r="180" spans="1:8" ht="32.25" thickBot="1">
      <c r="A180" s="7"/>
      <c r="B180" s="40" t="s">
        <v>24</v>
      </c>
      <c r="C180" s="16"/>
      <c r="D180" s="19"/>
      <c r="E180" s="16">
        <f>E178/D178*E181</f>
        <v>107.20668866675211</v>
      </c>
      <c r="F180" s="16">
        <f>F178/E178*F181</f>
        <v>107.00581639584097</v>
      </c>
      <c r="G180" s="16">
        <f>G178/F178*G181</f>
        <v>106.90506251532238</v>
      </c>
      <c r="H180" s="16">
        <f>H178/G178*H181</f>
        <v>106.8048700683326</v>
      </c>
    </row>
    <row r="181" spans="1:8" ht="15.75" thickBot="1">
      <c r="A181" s="7"/>
      <c r="B181" s="37" t="s">
        <v>19</v>
      </c>
      <c r="C181" s="16"/>
      <c r="D181" s="19"/>
      <c r="E181" s="16">
        <v>104.9</v>
      </c>
      <c r="F181" s="19">
        <v>104.6</v>
      </c>
      <c r="G181" s="16">
        <v>104.4</v>
      </c>
      <c r="H181" s="16">
        <v>104.2</v>
      </c>
    </row>
    <row r="182" spans="1:8" ht="30" customHeight="1" thickBot="1">
      <c r="A182" s="7">
        <v>12</v>
      </c>
      <c r="B182" s="20" t="s">
        <v>15</v>
      </c>
      <c r="C182" s="16">
        <f aca="true" t="shared" si="27" ref="C182:H182">SUM(C185,C187,C189,C191,C193,C195,C197,C199,C201)</f>
        <v>25494</v>
      </c>
      <c r="D182" s="16">
        <f t="shared" si="27"/>
        <v>21680</v>
      </c>
      <c r="E182" s="16">
        <f t="shared" si="27"/>
        <v>900</v>
      </c>
      <c r="F182" s="16">
        <f t="shared" si="27"/>
        <v>800</v>
      </c>
      <c r="G182" s="16">
        <f t="shared" si="27"/>
        <v>700</v>
      </c>
      <c r="H182" s="16">
        <f t="shared" si="27"/>
        <v>600</v>
      </c>
    </row>
    <row r="183" spans="1:8" ht="15" customHeight="1" thickBot="1">
      <c r="A183" s="7"/>
      <c r="B183" s="10" t="s">
        <v>8</v>
      </c>
      <c r="C183" s="16"/>
      <c r="D183" s="22">
        <f>D182/C182*100</f>
        <v>85.0396171648231</v>
      </c>
      <c r="E183" s="21">
        <f>E182/D182*100</f>
        <v>4.1512915129151295</v>
      </c>
      <c r="F183" s="22">
        <f>F182/E182*100</f>
        <v>88.88888888888889</v>
      </c>
      <c r="G183" s="21">
        <f>G182/F182*100</f>
        <v>87.5</v>
      </c>
      <c r="H183" s="21">
        <f>H182/G182*100</f>
        <v>85.71428571428571</v>
      </c>
    </row>
    <row r="184" spans="1:8" ht="15.75" thickBot="1">
      <c r="A184" s="7"/>
      <c r="B184" s="27" t="s">
        <v>13</v>
      </c>
      <c r="C184" s="16"/>
      <c r="D184" s="19"/>
      <c r="E184" s="16"/>
      <c r="F184" s="19"/>
      <c r="G184" s="16"/>
      <c r="H184" s="16"/>
    </row>
    <row r="185" spans="1:8" ht="30.75" thickBot="1">
      <c r="A185" s="7">
        <v>13</v>
      </c>
      <c r="B185" s="20" t="s">
        <v>16</v>
      </c>
      <c r="C185" s="16"/>
      <c r="D185" s="19"/>
      <c r="E185" s="16"/>
      <c r="F185" s="19"/>
      <c r="G185" s="16"/>
      <c r="H185" s="16"/>
    </row>
    <row r="186" spans="1:8" ht="15" customHeight="1" thickBot="1">
      <c r="A186" s="7"/>
      <c r="B186" s="10" t="s">
        <v>8</v>
      </c>
      <c r="C186" s="16"/>
      <c r="D186" s="22" t="e">
        <f>D185/C185*100</f>
        <v>#DIV/0!</v>
      </c>
      <c r="E186" s="21" t="e">
        <f>E185/D185*100</f>
        <v>#DIV/0!</v>
      </c>
      <c r="F186" s="22" t="e">
        <f>F185/E185*100</f>
        <v>#DIV/0!</v>
      </c>
      <c r="G186" s="21" t="e">
        <f>G185/F185*100</f>
        <v>#DIV/0!</v>
      </c>
      <c r="H186" s="21" t="e">
        <f>H185/G185*100</f>
        <v>#DIV/0!</v>
      </c>
    </row>
    <row r="187" spans="1:8" ht="30.75" thickBot="1">
      <c r="A187" s="7">
        <v>14</v>
      </c>
      <c r="B187" s="20" t="s">
        <v>17</v>
      </c>
      <c r="C187" s="16">
        <v>2907</v>
      </c>
      <c r="D187" s="19">
        <v>986</v>
      </c>
      <c r="E187" s="16">
        <v>900</v>
      </c>
      <c r="F187" s="19">
        <v>800</v>
      </c>
      <c r="G187" s="16">
        <v>700</v>
      </c>
      <c r="H187" s="16">
        <v>600</v>
      </c>
    </row>
    <row r="188" spans="1:8" ht="15" customHeight="1" thickBot="1">
      <c r="A188" s="7"/>
      <c r="B188" s="10" t="s">
        <v>8</v>
      </c>
      <c r="C188" s="16"/>
      <c r="D188" s="22">
        <f>D187/C187*100</f>
        <v>33.91812865497076</v>
      </c>
      <c r="E188" s="21">
        <f>E187/D187*100</f>
        <v>91.27789046653145</v>
      </c>
      <c r="F188" s="22">
        <f>F187/E187*100</f>
        <v>88.88888888888889</v>
      </c>
      <c r="G188" s="21">
        <f>G187/F187*100</f>
        <v>87.5</v>
      </c>
      <c r="H188" s="21">
        <f>H187/G187*100</f>
        <v>85.71428571428571</v>
      </c>
    </row>
    <row r="189" spans="1:8" ht="78" customHeight="1" thickBot="1">
      <c r="A189" s="7">
        <v>15</v>
      </c>
      <c r="B189" s="20" t="s">
        <v>46</v>
      </c>
      <c r="C189" s="16"/>
      <c r="D189" s="19"/>
      <c r="E189" s="16"/>
      <c r="F189" s="19"/>
      <c r="G189" s="16"/>
      <c r="H189" s="16"/>
    </row>
    <row r="190" spans="1:8" ht="15" customHeight="1" thickBot="1">
      <c r="A190" s="7"/>
      <c r="B190" s="10" t="s">
        <v>8</v>
      </c>
      <c r="C190" s="16"/>
      <c r="D190" s="22" t="e">
        <f>D189/C189*100</f>
        <v>#DIV/0!</v>
      </c>
      <c r="E190" s="21" t="e">
        <f>E189/D189*100</f>
        <v>#DIV/0!</v>
      </c>
      <c r="F190" s="22" t="e">
        <f>F189/E189*100</f>
        <v>#DIV/0!</v>
      </c>
      <c r="G190" s="21" t="e">
        <f>G189/F189*100</f>
        <v>#DIV/0!</v>
      </c>
      <c r="H190" s="21" t="e">
        <f>H189/G189*100</f>
        <v>#DIV/0!</v>
      </c>
    </row>
    <row r="191" spans="1:8" ht="96.75" customHeight="1" thickBot="1">
      <c r="A191" s="7">
        <v>16</v>
      </c>
      <c r="B191" s="20" t="s">
        <v>48</v>
      </c>
      <c r="C191" s="16"/>
      <c r="D191" s="22"/>
      <c r="E191" s="21"/>
      <c r="F191" s="22"/>
      <c r="G191" s="21"/>
      <c r="H191" s="21"/>
    </row>
    <row r="192" spans="1:8" ht="15" customHeight="1" thickBot="1">
      <c r="A192" s="7"/>
      <c r="B192" s="10" t="s">
        <v>8</v>
      </c>
      <c r="C192" s="16"/>
      <c r="D192" s="22" t="e">
        <f>D191/C191*100</f>
        <v>#DIV/0!</v>
      </c>
      <c r="E192" s="21" t="e">
        <f>E191/D191*100</f>
        <v>#DIV/0!</v>
      </c>
      <c r="F192" s="22" t="e">
        <f>F191/E191*100</f>
        <v>#DIV/0!</v>
      </c>
      <c r="G192" s="21" t="e">
        <f>G191/F191*100</f>
        <v>#DIV/0!</v>
      </c>
      <c r="H192" s="21" t="e">
        <f>H191/G191*100</f>
        <v>#DIV/0!</v>
      </c>
    </row>
    <row r="193" spans="1:8" ht="31.5" customHeight="1" thickBot="1">
      <c r="A193" s="7">
        <v>17</v>
      </c>
      <c r="B193" s="20" t="s">
        <v>53</v>
      </c>
      <c r="C193" s="16"/>
      <c r="D193" s="19"/>
      <c r="E193" s="16"/>
      <c r="F193" s="19"/>
      <c r="G193" s="16"/>
      <c r="H193" s="16"/>
    </row>
    <row r="194" spans="1:8" ht="15" customHeight="1" thickBot="1">
      <c r="A194" s="7"/>
      <c r="B194" s="10" t="s">
        <v>8</v>
      </c>
      <c r="C194" s="16"/>
      <c r="D194" s="22" t="e">
        <f>D193/C193*100</f>
        <v>#DIV/0!</v>
      </c>
      <c r="E194" s="21" t="e">
        <f>E193/D193*100</f>
        <v>#DIV/0!</v>
      </c>
      <c r="F194" s="22" t="e">
        <f>F193/E193*100</f>
        <v>#DIV/0!</v>
      </c>
      <c r="G194" s="21" t="e">
        <f>G193/F193*100</f>
        <v>#DIV/0!</v>
      </c>
      <c r="H194" s="21" t="e">
        <f>H193/G193*100</f>
        <v>#DIV/0!</v>
      </c>
    </row>
    <row r="195" spans="1:8" ht="60.75" thickBot="1">
      <c r="A195" s="7">
        <v>18</v>
      </c>
      <c r="B195" s="20" t="s">
        <v>52</v>
      </c>
      <c r="C195" s="16">
        <v>20536</v>
      </c>
      <c r="D195" s="19">
        <v>18756.3</v>
      </c>
      <c r="E195" s="16"/>
      <c r="F195" s="19"/>
      <c r="G195" s="16"/>
      <c r="H195" s="16"/>
    </row>
    <row r="196" spans="1:8" ht="15" customHeight="1" thickBot="1">
      <c r="A196" s="7"/>
      <c r="B196" s="10" t="s">
        <v>8</v>
      </c>
      <c r="C196" s="16"/>
      <c r="D196" s="22">
        <f>D195/C195*100</f>
        <v>91.33375535644721</v>
      </c>
      <c r="E196" s="21">
        <f>E195/D195*100</f>
        <v>0</v>
      </c>
      <c r="F196" s="22" t="e">
        <f>F195/E195*100</f>
        <v>#DIV/0!</v>
      </c>
      <c r="G196" s="21" t="e">
        <f>G195/F195*100</f>
        <v>#DIV/0!</v>
      </c>
      <c r="H196" s="21" t="e">
        <f>H195/G195*100</f>
        <v>#DIV/0!</v>
      </c>
    </row>
    <row r="197" spans="1:8" ht="15.75" thickBot="1">
      <c r="A197" s="7">
        <v>19</v>
      </c>
      <c r="B197" s="20" t="s">
        <v>4</v>
      </c>
      <c r="C197" s="16">
        <v>154</v>
      </c>
      <c r="D197" s="19">
        <v>121.4</v>
      </c>
      <c r="E197" s="16"/>
      <c r="F197" s="19"/>
      <c r="G197" s="16"/>
      <c r="H197" s="16"/>
    </row>
    <row r="198" spans="1:8" ht="15" customHeight="1" thickBot="1">
      <c r="A198" s="7"/>
      <c r="B198" s="10" t="s">
        <v>8</v>
      </c>
      <c r="C198" s="16"/>
      <c r="D198" s="22">
        <f>D197/C197*100</f>
        <v>78.83116883116882</v>
      </c>
      <c r="E198" s="21">
        <f>E197/D197*100</f>
        <v>0</v>
      </c>
      <c r="F198" s="22" t="e">
        <f>F197/E197*100</f>
        <v>#DIV/0!</v>
      </c>
      <c r="G198" s="21" t="e">
        <f>G197/F197*100</f>
        <v>#DIV/0!</v>
      </c>
      <c r="H198" s="21" t="e">
        <f>H197/G197*100</f>
        <v>#DIV/0!</v>
      </c>
    </row>
    <row r="199" spans="1:8" ht="30.75" thickBot="1">
      <c r="A199" s="7">
        <v>21</v>
      </c>
      <c r="B199" s="20" t="s">
        <v>29</v>
      </c>
      <c r="C199" s="16">
        <v>1897</v>
      </c>
      <c r="D199" s="19">
        <v>1816.3</v>
      </c>
      <c r="E199" s="16"/>
      <c r="F199" s="19"/>
      <c r="G199" s="16"/>
      <c r="H199" s="16"/>
    </row>
    <row r="200" spans="1:8" ht="15" customHeight="1" thickBot="1">
      <c r="A200" s="7"/>
      <c r="B200" s="10" t="s">
        <v>8</v>
      </c>
      <c r="C200" s="16"/>
      <c r="D200" s="22">
        <f>D199/C199*100</f>
        <v>95.74591460200315</v>
      </c>
      <c r="E200" s="21">
        <f>E199/D199*100</f>
        <v>0</v>
      </c>
      <c r="F200" s="22" t="e">
        <f>F199/E199*100</f>
        <v>#DIV/0!</v>
      </c>
      <c r="G200" s="21" t="e">
        <f>G199/F199*100</f>
        <v>#DIV/0!</v>
      </c>
      <c r="H200" s="21" t="e">
        <f>H199/G199*100</f>
        <v>#DIV/0!</v>
      </c>
    </row>
    <row r="201" spans="1:8" ht="16.5" thickBot="1">
      <c r="A201" s="7">
        <v>22</v>
      </c>
      <c r="B201" s="24" t="s">
        <v>5</v>
      </c>
      <c r="C201" s="16"/>
      <c r="D201" s="19"/>
      <c r="E201" s="16"/>
      <c r="F201" s="19"/>
      <c r="G201" s="16"/>
      <c r="H201" s="16"/>
    </row>
    <row r="202" spans="1:8" ht="15" customHeight="1" thickBot="1">
      <c r="A202" s="7"/>
      <c r="B202" s="10" t="s">
        <v>8</v>
      </c>
      <c r="C202" s="16"/>
      <c r="D202" s="22" t="e">
        <f>D201/C201*100</f>
        <v>#DIV/0!</v>
      </c>
      <c r="E202" s="21" t="e">
        <f>E201/D201*100</f>
        <v>#DIV/0!</v>
      </c>
      <c r="F202" s="22" t="e">
        <f>F201/E201*100</f>
        <v>#DIV/0!</v>
      </c>
      <c r="G202" s="21" t="e">
        <f>G201/F201*100</f>
        <v>#DIV/0!</v>
      </c>
      <c r="H202" s="21" t="e">
        <f>H201/G201*100</f>
        <v>#DIV/0!</v>
      </c>
    </row>
    <row r="203" spans="1:8" ht="15">
      <c r="A203" s="41"/>
      <c r="B203" s="45"/>
      <c r="C203" s="43"/>
      <c r="D203" s="43"/>
      <c r="E203" s="43"/>
      <c r="F203" s="43"/>
      <c r="G203" s="43"/>
      <c r="H203" s="43"/>
    </row>
    <row r="204" ht="12.75">
      <c r="B204" s="46"/>
    </row>
    <row r="205" spans="2:8" ht="18" customHeight="1">
      <c r="B205" s="2"/>
      <c r="C205" s="2"/>
      <c r="D205" s="2"/>
      <c r="E205" s="2"/>
      <c r="F205" s="2"/>
      <c r="G205" s="56" t="s">
        <v>39</v>
      </c>
      <c r="H205" s="56"/>
    </row>
    <row r="206" spans="2:8" ht="12.75" customHeight="1">
      <c r="B206" s="50" t="s">
        <v>36</v>
      </c>
      <c r="C206" s="50"/>
      <c r="D206" s="50"/>
      <c r="E206" s="50"/>
      <c r="F206" s="50"/>
      <c r="G206" s="50"/>
      <c r="H206" s="50"/>
    </row>
    <row r="207" spans="2:8" ht="12.75" customHeight="1">
      <c r="B207" s="50"/>
      <c r="C207" s="50"/>
      <c r="D207" s="50"/>
      <c r="E207" s="50"/>
      <c r="F207" s="50"/>
      <c r="G207" s="50"/>
      <c r="H207" s="50"/>
    </row>
    <row r="208" spans="2:8" ht="12.75" customHeight="1">
      <c r="B208" s="50"/>
      <c r="C208" s="50"/>
      <c r="D208" s="50"/>
      <c r="E208" s="50"/>
      <c r="F208" s="50"/>
      <c r="G208" s="50"/>
      <c r="H208" s="50"/>
    </row>
    <row r="209" spans="2:8" ht="14.25" customHeight="1">
      <c r="B209" s="57" t="s">
        <v>6</v>
      </c>
      <c r="C209" s="57"/>
      <c r="D209" s="57"/>
      <c r="E209" s="57"/>
      <c r="F209" s="57"/>
      <c r="G209" s="57"/>
      <c r="H209" s="57"/>
    </row>
    <row r="210" spans="2:8" ht="18.75" thickBot="1">
      <c r="B210" s="2"/>
      <c r="C210" s="2"/>
      <c r="D210" s="2"/>
      <c r="E210" s="2"/>
      <c r="F210" s="2"/>
      <c r="G210" s="3"/>
      <c r="H210" s="4" t="s">
        <v>7</v>
      </c>
    </row>
    <row r="211" spans="2:8" ht="16.5" customHeight="1" thickBot="1">
      <c r="B211" s="51" t="s">
        <v>3</v>
      </c>
      <c r="C211" s="5" t="s">
        <v>0</v>
      </c>
      <c r="D211" s="53" t="s">
        <v>1</v>
      </c>
      <c r="E211" s="54"/>
      <c r="F211" s="55" t="s">
        <v>2</v>
      </c>
      <c r="G211" s="55"/>
      <c r="H211" s="54"/>
    </row>
    <row r="212" spans="2:8" ht="16.5" thickBot="1">
      <c r="B212" s="52"/>
      <c r="C212" s="6" t="s">
        <v>40</v>
      </c>
      <c r="D212" s="6" t="s">
        <v>43</v>
      </c>
      <c r="E212" s="6" t="s">
        <v>44</v>
      </c>
      <c r="F212" s="6" t="s">
        <v>49</v>
      </c>
      <c r="G212" s="6" t="s">
        <v>50</v>
      </c>
      <c r="H212" s="6" t="s">
        <v>51</v>
      </c>
    </row>
    <row r="213" spans="2:8" ht="15.75" thickBot="1">
      <c r="B213" s="47" t="s">
        <v>54</v>
      </c>
      <c r="C213" s="16"/>
      <c r="D213" s="16"/>
      <c r="E213" s="16"/>
      <c r="F213" s="16"/>
      <c r="G213" s="16"/>
      <c r="H213" s="16"/>
    </row>
    <row r="214" spans="2:8" ht="15.75" thickBot="1">
      <c r="B214" s="47" t="s">
        <v>21</v>
      </c>
      <c r="C214" s="16">
        <v>74636</v>
      </c>
      <c r="D214" s="16">
        <v>77128</v>
      </c>
      <c r="E214" s="16">
        <v>78000</v>
      </c>
      <c r="F214" s="16">
        <v>80000</v>
      </c>
      <c r="G214" s="16">
        <v>80000</v>
      </c>
      <c r="H214" s="16">
        <v>80000</v>
      </c>
    </row>
    <row r="215" spans="2:8" ht="16.5" customHeight="1" thickBot="1">
      <c r="B215" s="10" t="s">
        <v>8</v>
      </c>
      <c r="C215" s="16"/>
      <c r="D215" s="16">
        <f>D214/C214*100</f>
        <v>103.33887132215015</v>
      </c>
      <c r="E215" s="16">
        <f>E214/D214*100</f>
        <v>101.13058811326626</v>
      </c>
      <c r="F215" s="16">
        <f>F214/E214*100</f>
        <v>102.56410256410255</v>
      </c>
      <c r="G215" s="16">
        <f>G214/F214*100</f>
        <v>100</v>
      </c>
      <c r="H215" s="16">
        <f>H214/G214*100</f>
        <v>100</v>
      </c>
    </row>
    <row r="216" spans="2:8" ht="15.75" thickBot="1">
      <c r="B216" s="47" t="s">
        <v>55</v>
      </c>
      <c r="C216" s="16"/>
      <c r="D216" s="16"/>
      <c r="E216" s="16"/>
      <c r="F216" s="16"/>
      <c r="G216" s="16"/>
      <c r="H216" s="16"/>
    </row>
    <row r="217" spans="2:8" ht="15.75" thickBot="1">
      <c r="B217" s="47" t="s">
        <v>21</v>
      </c>
      <c r="C217" s="16">
        <v>10013</v>
      </c>
      <c r="D217" s="16">
        <v>17282</v>
      </c>
      <c r="E217" s="16">
        <v>15000</v>
      </c>
      <c r="F217" s="16">
        <v>15000</v>
      </c>
      <c r="G217" s="16">
        <v>15000</v>
      </c>
      <c r="H217" s="16">
        <v>15000</v>
      </c>
    </row>
    <row r="218" spans="2:8" ht="15.75" thickBot="1">
      <c r="B218" s="10" t="s">
        <v>8</v>
      </c>
      <c r="C218" s="16"/>
      <c r="D218" s="16">
        <f>D217/C217*100</f>
        <v>172.5956256866074</v>
      </c>
      <c r="E218" s="16">
        <f>E217/D217*100</f>
        <v>86.79550977896076</v>
      </c>
      <c r="F218" s="16">
        <f>F217/E217*100</f>
        <v>100</v>
      </c>
      <c r="G218" s="16">
        <f>G217/F217*100</f>
        <v>100</v>
      </c>
      <c r="H218" s="16">
        <f>H217/G217*100</f>
        <v>100</v>
      </c>
    </row>
    <row r="219" spans="2:8" ht="15.75" thickBot="1">
      <c r="B219" s="47" t="s">
        <v>56</v>
      </c>
      <c r="C219" s="16"/>
      <c r="D219" s="16"/>
      <c r="E219" s="16"/>
      <c r="F219" s="16"/>
      <c r="G219" s="16"/>
      <c r="H219" s="16"/>
    </row>
    <row r="220" spans="2:8" ht="15.75" thickBot="1">
      <c r="B220" s="47" t="s">
        <v>21</v>
      </c>
      <c r="C220" s="16">
        <v>-143118</v>
      </c>
      <c r="D220" s="16">
        <v>-91319</v>
      </c>
      <c r="E220" s="16">
        <v>-28420</v>
      </c>
      <c r="F220" s="16">
        <v>16000</v>
      </c>
      <c r="G220" s="16">
        <v>18000</v>
      </c>
      <c r="H220" s="16">
        <v>20000</v>
      </c>
    </row>
    <row r="221" spans="2:8" ht="15.75" thickBot="1">
      <c r="B221" s="10" t="s">
        <v>8</v>
      </c>
      <c r="C221" s="16"/>
      <c r="D221" s="16">
        <f>D220/C220*100</f>
        <v>63.806788803644544</v>
      </c>
      <c r="E221" s="16">
        <f>E220/D220*100</f>
        <v>31.121672379242</v>
      </c>
      <c r="F221" s="16">
        <f>F220/E220*100</f>
        <v>-56.298381421534124</v>
      </c>
      <c r="G221" s="16">
        <f>G220/F220*100</f>
        <v>112.5</v>
      </c>
      <c r="H221" s="16">
        <f>H220/G220*100</f>
        <v>111.11111111111111</v>
      </c>
    </row>
    <row r="222" spans="2:8" ht="15.75" thickBot="1">
      <c r="B222" s="47" t="s">
        <v>57</v>
      </c>
      <c r="C222" s="16"/>
      <c r="D222" s="16"/>
      <c r="E222" s="16"/>
      <c r="F222" s="16"/>
      <c r="G222" s="16"/>
      <c r="H222" s="16"/>
    </row>
    <row r="223" spans="2:8" ht="15.75" thickBot="1">
      <c r="B223" s="47" t="s">
        <v>21</v>
      </c>
      <c r="C223" s="16">
        <v>8557</v>
      </c>
      <c r="D223" s="16">
        <v>1210</v>
      </c>
      <c r="E223" s="16">
        <v>1300</v>
      </c>
      <c r="F223" s="16">
        <v>1710</v>
      </c>
      <c r="G223" s="16">
        <v>1980</v>
      </c>
      <c r="H223" s="16">
        <v>2050</v>
      </c>
    </row>
    <row r="224" spans="2:8" ht="15.75" thickBot="1">
      <c r="B224" s="10" t="s">
        <v>8</v>
      </c>
      <c r="C224" s="16">
        <v>52</v>
      </c>
      <c r="D224" s="16">
        <f>D223/C223*100</f>
        <v>14.140469790814539</v>
      </c>
      <c r="E224" s="16">
        <f>E223/D223*100</f>
        <v>107.43801652892562</v>
      </c>
      <c r="F224" s="16">
        <f>F223/E223*100</f>
        <v>131.53846153846155</v>
      </c>
      <c r="G224" s="16">
        <f>G223/F223*100</f>
        <v>115.78947368421053</v>
      </c>
      <c r="H224" s="16">
        <f>H223/G223*100</f>
        <v>103.53535353535352</v>
      </c>
    </row>
    <row r="225" ht="12.75">
      <c r="B225" s="46"/>
    </row>
    <row r="226" spans="2:8" ht="18.75">
      <c r="B226" s="48" t="s">
        <v>59</v>
      </c>
      <c r="C226" s="49"/>
      <c r="D226" s="49"/>
      <c r="E226" s="49"/>
      <c r="F226" s="49"/>
      <c r="G226" s="49"/>
      <c r="H226" s="49"/>
    </row>
    <row r="227" spans="2:8" ht="18.75">
      <c r="B227" s="48" t="s">
        <v>60</v>
      </c>
      <c r="C227" s="49"/>
      <c r="D227" s="49"/>
      <c r="E227" s="49"/>
      <c r="F227" s="49"/>
      <c r="G227" s="60" t="s">
        <v>58</v>
      </c>
      <c r="H227" s="60"/>
    </row>
    <row r="228" ht="12.75">
      <c r="B228" s="46"/>
    </row>
    <row r="229" ht="12.75">
      <c r="B229" s="46"/>
    </row>
    <row r="230" ht="12.75">
      <c r="B230" s="46"/>
    </row>
    <row r="231" ht="12.75">
      <c r="B231" s="46"/>
    </row>
    <row r="232" ht="12.75">
      <c r="B232" s="46"/>
    </row>
    <row r="233" ht="12.75">
      <c r="B233" s="46"/>
    </row>
    <row r="234" ht="12.75">
      <c r="B234" s="46"/>
    </row>
    <row r="235" ht="12.75">
      <c r="B235" s="46"/>
    </row>
    <row r="236" ht="12.75">
      <c r="B236" s="46"/>
    </row>
    <row r="237" ht="12.75">
      <c r="B237" s="46"/>
    </row>
    <row r="238" ht="12.75">
      <c r="B238" s="46"/>
    </row>
    <row r="239" ht="12.75">
      <c r="B239" s="46"/>
    </row>
    <row r="240" ht="12.75">
      <c r="B240" s="46"/>
    </row>
    <row r="241" ht="12.75">
      <c r="B241" s="46"/>
    </row>
    <row r="242" ht="12.75">
      <c r="B242" s="46"/>
    </row>
    <row r="243" ht="12.75">
      <c r="B243" s="46"/>
    </row>
    <row r="244" ht="12.75">
      <c r="B244" s="46"/>
    </row>
    <row r="245" ht="12.75">
      <c r="B245" s="46"/>
    </row>
    <row r="246" ht="12.75">
      <c r="B246" s="46"/>
    </row>
    <row r="247" ht="12.75">
      <c r="B247" s="46"/>
    </row>
    <row r="248" ht="12.75">
      <c r="B248" s="46"/>
    </row>
    <row r="249" ht="12.75">
      <c r="B249" s="46"/>
    </row>
    <row r="250" ht="12.75">
      <c r="B250" s="46"/>
    </row>
    <row r="251" ht="12.75">
      <c r="B251" s="46"/>
    </row>
    <row r="252" ht="12.75">
      <c r="B252" s="46"/>
    </row>
    <row r="253" ht="12.75">
      <c r="B253" s="46"/>
    </row>
    <row r="254" ht="12.75">
      <c r="B254" s="46"/>
    </row>
    <row r="255" ht="12.75">
      <c r="B255" s="46"/>
    </row>
    <row r="256" ht="12.75">
      <c r="B256" s="46"/>
    </row>
    <row r="257" ht="12.75">
      <c r="B257" s="46"/>
    </row>
    <row r="258" ht="12.75">
      <c r="B258" s="46"/>
    </row>
    <row r="259" ht="12.75">
      <c r="B259" s="46"/>
    </row>
    <row r="260" ht="12.75">
      <c r="B260" s="46"/>
    </row>
    <row r="261" ht="12.75">
      <c r="B261" s="46"/>
    </row>
    <row r="262" ht="12.75">
      <c r="B262" s="46"/>
    </row>
    <row r="263" ht="12.75">
      <c r="B263" s="46"/>
    </row>
    <row r="264" ht="12.75">
      <c r="B264" s="46"/>
    </row>
    <row r="265" ht="12.75">
      <c r="B265" s="46"/>
    </row>
    <row r="266" ht="12.75">
      <c r="B266" s="46"/>
    </row>
    <row r="267" ht="12.75">
      <c r="B267" s="46"/>
    </row>
    <row r="268" ht="12.75">
      <c r="B268" s="46"/>
    </row>
    <row r="269" ht="12.75">
      <c r="B269" s="46"/>
    </row>
    <row r="270" ht="12.75">
      <c r="B270" s="46"/>
    </row>
    <row r="271" ht="12.75">
      <c r="B271" s="46"/>
    </row>
    <row r="272" ht="12.75">
      <c r="B272" s="46"/>
    </row>
    <row r="273" ht="12.75">
      <c r="B273" s="46"/>
    </row>
    <row r="274" ht="12.75">
      <c r="B274" s="46"/>
    </row>
    <row r="275" ht="12.75">
      <c r="B275" s="46"/>
    </row>
    <row r="276" ht="12.75">
      <c r="B276" s="46"/>
    </row>
    <row r="277" ht="12.75">
      <c r="B277" s="46"/>
    </row>
    <row r="278" ht="12.75">
      <c r="B278" s="46"/>
    </row>
    <row r="279" ht="12.75">
      <c r="B279" s="46"/>
    </row>
    <row r="280" ht="12.75">
      <c r="B280" s="46"/>
    </row>
    <row r="281" ht="12.75">
      <c r="B281" s="46"/>
    </row>
    <row r="282" ht="12.75">
      <c r="B282" s="46"/>
    </row>
    <row r="283" ht="12.75">
      <c r="B283" s="46"/>
    </row>
    <row r="284" ht="12.75">
      <c r="B284" s="46"/>
    </row>
    <row r="285" ht="12.75">
      <c r="B285" s="46"/>
    </row>
    <row r="286" ht="12.75">
      <c r="B286" s="46"/>
    </row>
    <row r="287" ht="12.75">
      <c r="B287" s="46"/>
    </row>
    <row r="288" ht="12.75">
      <c r="B288" s="46"/>
    </row>
    <row r="289" ht="12.75">
      <c r="B289" s="46"/>
    </row>
    <row r="290" ht="12.75">
      <c r="B290" s="46"/>
    </row>
    <row r="291" ht="12.75">
      <c r="B291" s="46"/>
    </row>
    <row r="292" ht="12.75">
      <c r="B292" s="46"/>
    </row>
    <row r="293" ht="12.75">
      <c r="B293" s="46"/>
    </row>
    <row r="294" ht="12.75">
      <c r="B294" s="46"/>
    </row>
    <row r="295" ht="12.75">
      <c r="B295" s="46"/>
    </row>
    <row r="296" ht="12.75">
      <c r="B296" s="46"/>
    </row>
    <row r="297" ht="12.75">
      <c r="B297" s="46"/>
    </row>
    <row r="298" ht="12.75">
      <c r="B298" s="46"/>
    </row>
    <row r="299" ht="12.75">
      <c r="B299" s="46"/>
    </row>
    <row r="300" ht="12.75">
      <c r="B300" s="46"/>
    </row>
    <row r="301" ht="12.75">
      <c r="B301" s="46"/>
    </row>
    <row r="302" ht="12.75">
      <c r="B302" s="46"/>
    </row>
    <row r="303" ht="12.75">
      <c r="B303" s="46"/>
    </row>
    <row r="304" ht="12.75">
      <c r="B304" s="46"/>
    </row>
    <row r="305" ht="12.75">
      <c r="B305" s="46"/>
    </row>
    <row r="306" ht="12.75">
      <c r="B306" s="46"/>
    </row>
    <row r="307" ht="12.75">
      <c r="B307" s="46"/>
    </row>
    <row r="308" ht="12.75">
      <c r="B308" s="46"/>
    </row>
    <row r="309" ht="12.75">
      <c r="B309" s="46"/>
    </row>
    <row r="310" ht="12.75">
      <c r="B310" s="46"/>
    </row>
    <row r="311" ht="12.75">
      <c r="B311" s="46"/>
    </row>
    <row r="312" ht="12.75">
      <c r="B312" s="46"/>
    </row>
    <row r="313" ht="12.75">
      <c r="B313" s="46"/>
    </row>
    <row r="314" ht="12.75">
      <c r="B314" s="46"/>
    </row>
    <row r="315" ht="12.75">
      <c r="B315" s="46"/>
    </row>
    <row r="316" ht="12.75">
      <c r="B316" s="46"/>
    </row>
    <row r="317" ht="12.75">
      <c r="B317" s="46"/>
    </row>
    <row r="318" ht="12.75">
      <c r="B318" s="46"/>
    </row>
  </sheetData>
  <sheetProtection/>
  <mergeCells count="29">
    <mergeCell ref="G227:H227"/>
    <mergeCell ref="B8:B9"/>
    <mergeCell ref="B64:H64"/>
    <mergeCell ref="B65:H65"/>
    <mergeCell ref="A8:A9"/>
    <mergeCell ref="G63:H63"/>
    <mergeCell ref="B209:H209"/>
    <mergeCell ref="B211:B212"/>
    <mergeCell ref="D211:E211"/>
    <mergeCell ref="F211:H211"/>
    <mergeCell ref="B1:H3"/>
    <mergeCell ref="G4:H4"/>
    <mergeCell ref="B5:H5"/>
    <mergeCell ref="B6:H6"/>
    <mergeCell ref="D8:E8"/>
    <mergeCell ref="F8:H8"/>
    <mergeCell ref="A67:A68"/>
    <mergeCell ref="B67:B68"/>
    <mergeCell ref="D67:E67"/>
    <mergeCell ref="F67:H67"/>
    <mergeCell ref="A140:A141"/>
    <mergeCell ref="G205:H205"/>
    <mergeCell ref="B206:H208"/>
    <mergeCell ref="B140:B141"/>
    <mergeCell ref="D140:E140"/>
    <mergeCell ref="F140:H140"/>
    <mergeCell ref="G136:H136"/>
    <mergeCell ref="B137:H137"/>
    <mergeCell ref="B138:H138"/>
  </mergeCells>
  <printOptions/>
  <pageMargins left="0.5905511811023623" right="0.1968503937007874" top="0.3937007874015748" bottom="0.6299212598425197" header="0.5118110236220472" footer="0.31496062992125984"/>
  <pageSetup horizontalDpi="600" verticalDpi="600" orientation="portrait" paperSize="9" scale="93" r:id="rId1"/>
  <headerFooter alignWithMargins="0">
    <oddFooter>&amp;R&amp;P</oddFooter>
  </headerFooter>
  <rowBreaks count="4" manualBreakCount="4">
    <brk id="35" max="7" man="1"/>
    <brk id="62" max="7" man="1"/>
    <brk id="165" max="7" man="1"/>
    <brk id="2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Ползователь</cp:lastModifiedBy>
  <cp:lastPrinted>2019-05-14T07:23:44Z</cp:lastPrinted>
  <dcterms:created xsi:type="dcterms:W3CDTF">2003-03-27T14:48:40Z</dcterms:created>
  <dcterms:modified xsi:type="dcterms:W3CDTF">2019-06-11T07:56:13Z</dcterms:modified>
  <cp:category/>
  <cp:version/>
  <cp:contentType/>
  <cp:contentStatus/>
</cp:coreProperties>
</file>